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40" documentId="120_S{2AC9BD13-BADA-5192-A53E-5A8FF88502F6}" xr6:coauthVersionLast="47" xr6:coauthVersionMax="47" xr10:uidLastSave="{4F77631C-076B-4709-8985-EBC143289E8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<sst xmlns="http://schemas.openxmlformats.org/spreadsheetml/2006/main" count="181541" uniqueCount="39147">
  <si>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</si>
  <si>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</si>
  <si>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</si>
  <si>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</si>
  <si>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</si>
  <si>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</si>
  <si>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</si>
  <si>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</si>
  <si>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</si>
  <si>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</si>
  <si>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</si>
  <si>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</si>
  <si>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</si>
  <si>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</si>
  <si>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</si>
  <si>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</si>
  <si>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</si>
  <si>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</si>
  <si>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</si>
  <si>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</si>
  <si>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</si>
  <si>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</si>
  <si>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</si>
  <si>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</si>
  <si>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</si>
  <si>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</si>
  <si>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</si>
  <si>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</si>
  <si>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</si>
  <si>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</si>
  <si>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</si>
  <si>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</si>
  <si>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</si>
  <si>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</si>
  <si>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</si>
  <si>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</si>
  <si>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</si>
  <si>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</si>
  <si>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</si>
  <si>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</si>
  <si>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</si>
  <si>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</si>
  <si>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</si>
  <si>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</si>
  <si>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</si>
  <si>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</si>
  <si>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</si>
  <si>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</si>
  <si>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</si>
  <si>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</si>
  <si>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</si>
  <si>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</si>
  <si>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</si>
  <si>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</si>
  <si>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</si>
  <si>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</si>
  <si>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</si>
  <si>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</si>
  <si>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</si>
  <si>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</si>
  <si>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</si>
  <si>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</si>
  <si>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</si>
  <si>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</si>
  <si>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</si>
  <si>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</si>
  <si>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</si>
  <si>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</si>
  <si>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</si>
  <si>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</si>
  <si>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</si>
  <si>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</si>
  <si>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</si>
  <si>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</si>
  <si>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</si>
  <si>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</si>
  <si>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</si>
  <si>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</si>
  <si>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</si>
  <si>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</si>
  <si>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</si>
  <si>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</si>
  <si>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</si>
  <si>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</si>
  <si>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</si>
  <si>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</si>
  <si>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</si>
  <si>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</si>
  <si>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</si>
  <si>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</si>
  <si>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</si>
  <si>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</si>
  <si>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</si>
  <si>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</si>
  <si>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</si>
  <si>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</si>
  <si>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</si>
  <si>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</si>
  <si>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</si>
  <si>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</si>
  <si>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</si>
  <si>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</si>
  <si>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</si>
  <si>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</si>
  <si>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</si>
  <si>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</si>
  <si>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</si>
  <si>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</si>
  <si>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</si>
  <si>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</si>
  <si>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</si>
  <si>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</si>
  <si>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</si>
  <si>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</si>
  <si>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</si>
  <si>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</si>
  <si>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</si>
  <si>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</si>
  <si>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</si>
  <si>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</si>
  <si>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</si>
  <si>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</si>
  <si>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</si>
  <si>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</si>
  <si>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</si>
  <si>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</si>
  <si>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</si>
  <si>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</si>
  <si>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</si>
  <si>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</si>
  <si>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</si>
  <si>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</si>
  <si>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</si>
  <si>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</si>
  <si>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</si>
  <si>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</si>
  <si>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</si>
  <si>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</si>
  <si>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</si>
  <si>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</si>
  <si>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</si>
  <si>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</si>
  <si>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</si>
  <si>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</si>
  <si>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</si>
  <si>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</si>
  <si>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</si>
  <si>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</si>
  <si>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</si>
  <si>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</si>
  <si>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</si>
  <si>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</si>
  <si>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</si>
  <si>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</si>
  <si>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</si>
  <si>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</si>
  <si>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</si>
  <si>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</si>
  <si>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</si>
  <si>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</si>
  <si>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</si>
  <si>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</si>
  <si>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</si>
  <si>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</si>
  <si>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</si>
  <si>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</si>
  <si>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</si>
  <si>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</si>
  <si>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</si>
  <si>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</si>
  <si>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</si>
  <si>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</si>
  <si>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</si>
  <si>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</si>
  <si>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</si>
  <si>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</si>
  <si>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</si>
  <si>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</si>
  <si>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</si>
  <si>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</si>
  <si>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</si>
  <si>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</si>
  <si>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</si>
  <si>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</si>
  <si>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</si>
  <si>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</si>
  <si>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</si>
  <si>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</si>
  <si>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</si>
  <si>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</si>
  <si>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</si>
  <si>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</si>
  <si>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</si>
  <si>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</si>
  <si>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</si>
  <si>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</si>
  <si>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</si>
  <si>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</si>
  <si>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</si>
  <si>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</si>
  <si>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</si>
  <si>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</si>
  <si>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</si>
  <si>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</si>
  <si>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</si>
  <si>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</si>
  <si>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</si>
  <si>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</si>
  <si>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</si>
  <si>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</si>
  <si>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</si>
  <si>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</si>
  <si>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</si>
  <si>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</si>
  <si>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</si>
  <si>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</si>
  <si>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</si>
  <si>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</si>
  <si>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</si>
  <si>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</si>
  <si>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</si>
  <si>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</si>
  <si>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</si>
  <si>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</si>
  <si>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</si>
  <si>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</si>
  <si>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</si>
  <si>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</si>
  <si>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</si>
  <si>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</si>
  <si>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</si>
  <si>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</si>
  <si>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</si>
  <si>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</si>
  <si>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</si>
  <si>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</si>
  <si>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</si>
  <si>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</si>
  <si>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</si>
  <si>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</si>
  <si>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</si>
  <si>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</si>
  <si>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</si>
  <si>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</si>
  <si>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</si>
  <si>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</si>
  <si>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</si>
  <si>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</si>
  <si>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</si>
  <si>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</si>
  <si>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</si>
  <si>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</si>
  <si>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</si>
  <si>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</si>
  <si>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</si>
  <si>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</si>
  <si>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</si>
  <si>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</si>
  <si>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</si>
  <si>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</si>
  <si>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</si>
  <si>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</si>
  <si>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</si>
  <si>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</si>
  <si>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</si>
  <si>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</si>
  <si>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</si>
  <si>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</si>
  <si>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</si>
  <si>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</si>
  <si>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</si>
  <si>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</si>
  <si>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</si>
  <si>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</si>
  <si>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</si>
  <si>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</si>
  <si>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</si>
  <si>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</si>
  <si>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</si>
  <si>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</si>
  <si>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</si>
  <si>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</si>
  <si>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</si>
  <si>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</si>
  <si>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</si>
  <si>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</si>
  <si>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</si>
  <si>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</si>
  <si>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</si>
  <si>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</si>
  <si>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</si>
  <si>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</si>
  <si>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</si>
  <si>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</si>
  <si>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</si>
  <si>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</si>
  <si>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</si>
  <si>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</si>
  <si>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</si>
  <si>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</si>
  <si>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</si>
  <si>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</si>
  <si>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</si>
  <si>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</si>
  <si>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</si>
  <si>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</si>
  <si>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</si>
  <si>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</si>
  <si>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</si>
  <si>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</si>
  <si>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</si>
  <si>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</si>
  <si>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</si>
  <si>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</si>
  <si>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</si>
  <si>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</si>
  <si>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</si>
  <si>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</si>
  <si>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</si>
  <si>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</si>
  <si>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</si>
  <si>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</si>
  <si>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</si>
  <si>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</si>
  <si>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</si>
  <si>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</si>
  <si>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</si>
  <si>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</si>
  <si>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</si>
  <si>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</si>
  <si>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</si>
  <si>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</si>
  <si>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</si>
  <si>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</si>
  <si>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</si>
  <si>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</si>
  <si>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</si>
  <si>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</si>
  <si>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</si>
  <si>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</si>
  <si>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</si>
  <si>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</si>
  <si>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</si>
  <si>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</si>
  <si>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</si>
  <si>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</si>
  <si>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</si>
  <si>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</si>
  <si>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</si>
  <si>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</si>
  <si>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</si>
  <si>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</si>
  <si>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</si>
  <si>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</si>
  <si>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</si>
  <si>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</si>
  <si>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</si>
  <si>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</si>
  <si>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</si>
  <si>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</si>
  <si>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</si>
  <si>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</si>
  <si>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</si>
  <si>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</si>
  <si>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</si>
  <si>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</si>
  <si>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</si>
  <si>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</si>
  <si>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</si>
  <si>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</si>
  <si>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</si>
  <si>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</si>
  <si>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</si>
  <si>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</si>
  <si>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</si>
  <si>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</si>
  <si>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</si>
  <si>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</si>
  <si>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</si>
  <si>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</si>
  <si>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</si>
  <si>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</si>
  <si>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</si>
  <si>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</si>
  <si>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</si>
  <si>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</si>
  <si>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</si>
  <si>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</si>
  <si>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</si>
  <si>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</si>
  <si>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</si>
  <si>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</si>
  <si>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</si>
  <si>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</si>
  <si>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</si>
  <si>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</si>
  <si>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</si>
  <si>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</si>
  <si>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</si>
  <si>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</si>
  <si>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</si>
  <si>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</si>
  <si>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</si>
  <si>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</si>
  <si>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</si>
  <si>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</si>
  <si>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</si>
  <si>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</si>
  <si>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</si>
  <si>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</si>
  <si>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</si>
  <si>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</si>
  <si>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</si>
  <si>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</si>
  <si>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</si>
  <si>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</si>
  <si>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</si>
  <si>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</si>
  <si>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</si>
  <si>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</si>
  <si>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</si>
  <si>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</si>
  <si>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</si>
  <si>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</si>
  <si>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</si>
  <si>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</si>
  <si>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</si>
  <si>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</si>
  <si>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</si>
  <si>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</si>
  <si>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</si>
  <si>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</si>
  <si>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</si>
  <si>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</si>
  <si>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</si>
  <si>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</si>
  <si>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</si>
  <si>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</si>
  <si>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</si>
  <si>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</si>
  <si>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</si>
  <si>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</si>
  <si>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</si>
  <si>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</si>
  <si>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</si>
  <si>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</si>
  <si>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</si>
  <si>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</si>
  <si>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</si>
  <si>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</si>
  <si>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</si>
  <si>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</si>
  <si>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</si>
  <si>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</si>
  <si>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</si>
  <si>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</si>
  <si>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</si>
  <si>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</si>
  <si>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</si>
  <si>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</si>
  <si>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</si>
  <si>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</si>
  <si>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</si>
  <si>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</si>
  <si>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</si>
  <si>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</si>
  <si>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</si>
  <si>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</si>
  <si>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</si>
  <si>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</si>
  <si>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</si>
  <si>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</si>
  <si>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</si>
  <si>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</si>
  <si>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</si>
  <si>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</si>
  <si>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</si>
  <si>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</si>
  <si>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</si>
  <si>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</si>
  <si>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</si>
  <si>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</si>
  <si>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</si>
  <si>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</si>
  <si>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</si>
  <si>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</si>
  <si>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</si>
  <si>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</si>
  <si>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</si>
  <si>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</si>
  <si>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</si>
  <si>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</si>
  <si>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</si>
  <si>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</si>
  <si>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</si>
  <si>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</si>
  <si>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</si>
  <si>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</si>
  <si>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</si>
  <si>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</si>
  <si>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</si>
  <si>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</si>
  <si>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</si>
  <si>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</si>
  <si>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</si>
  <si>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</si>
  <si>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</si>
  <si>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</si>
  <si>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</si>
  <si>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</si>
  <si>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</si>
  <si>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</si>
  <si>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</si>
  <si>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</si>
  <si>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</si>
  <si>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</si>
  <si>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</si>
  <si>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</si>
  <si>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</si>
  <si>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</si>
  <si>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</si>
  <si>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</si>
  <si>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</si>
  <si>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</si>
  <si>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</si>
  <si>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</si>
  <si>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</si>
  <si>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</si>
  <si>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</si>
  <si>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</si>
  <si>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</si>
  <si>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</si>
  <si>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</si>
  <si>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</si>
  <si>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</si>
  <si>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</si>
  <si>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</si>
  <si>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</si>
  <si>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</si>
  <si>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</si>
  <si>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</si>
  <si>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</si>
  <si>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</si>
  <si>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</si>
  <si>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</si>
  <si>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</si>
  <si>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</si>
  <si>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</si>
  <si>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</si>
  <si>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</si>
  <si>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</si>
  <si>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</si>
  <si>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</si>
  <si>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</si>
  <si>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</si>
  <si>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</si>
  <si>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</si>
  <si>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</si>
  <si>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</si>
  <si>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</si>
  <si>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</si>
  <si>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</si>
  <si>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</si>
  <si>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</si>
  <si>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</si>
  <si>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</si>
  <si>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</si>
  <si>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</si>
  <si>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</si>
  <si>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</si>
  <si>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</si>
  <si>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</si>
  <si>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</si>
  <si>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</si>
  <si>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</si>
  <si>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</si>
  <si>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</si>
  <si>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</si>
  <si>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</si>
  <si>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</si>
  <si>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</si>
  <si>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</si>
  <si>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</si>
  <si>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</si>
  <si>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</si>
  <si>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</si>
  <si>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</si>
  <si>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</si>
  <si>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</si>
  <si>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</si>
  <si>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</si>
  <si>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</si>
  <si>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</si>
  <si>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</si>
  <si>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</si>
  <si>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</si>
  <si>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</si>
  <si>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</si>
  <si>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</si>
  <si>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</si>
  <si>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</si>
  <si>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</si>
  <si>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</si>
  <si>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</si>
  <si>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</si>
  <si>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</si>
  <si>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</si>
  <si>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</si>
  <si>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</si>
  <si>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</si>
  <si>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</si>
  <si>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</si>
  <si>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</si>
  <si>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</si>
  <si>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</si>
  <si>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</si>
  <si>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</si>
  <si>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</si>
  <si>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</si>
  <si>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</si>
  <si>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</si>
  <si>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</si>
  <si>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</si>
  <si>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</si>
  <si>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</si>
  <si>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</si>
  <si>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</si>
  <si>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</si>
  <si>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</si>
  <si>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</si>
  <si>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</si>
  <si>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</si>
  <si>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</si>
  <si>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</si>
  <si>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</si>
  <si>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</si>
  <si>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</si>
  <si>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</si>
  <si>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</si>
  <si>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</si>
  <si>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</si>
  <si>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</si>
  <si>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</si>
  <si>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</si>
  <si>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</si>
  <si>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</si>
  <si>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</si>
  <si>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</si>
  <si>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</si>
  <si>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</si>
  <si>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</si>
  <si>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</si>
  <si>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</si>
  <si>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</si>
  <si>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</si>
  <si>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</si>
  <si>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</si>
  <si>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</si>
  <si>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</si>
  <si>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</si>
  <si>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</si>
  <si>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</si>
  <si>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</si>
  <si>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</si>
  <si>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</si>
  <si>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</si>
  <si>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</si>
  <si>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</si>
  <si>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</si>
  <si>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</si>
  <si>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</si>
  <si>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</si>
  <si>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</si>
  <si>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</si>
  <si>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</si>
  <si>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</si>
  <si>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</si>
  <si>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</si>
  <si>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</si>
  <si>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</si>
  <si>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</si>
  <si>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</si>
  <si>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</si>
  <si>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</si>
  <si>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</si>
  <si>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</si>
  <si>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</si>
  <si>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</si>
  <si>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</si>
  <si>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</si>
  <si>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</si>
  <si>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</si>
  <si>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</si>
  <si>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</si>
  <si>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</si>
  <si>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</si>
  <si>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</si>
  <si>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</si>
  <si>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</si>
  <si>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</si>
  <si>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</si>
  <si>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</si>
  <si>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</si>
  <si>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</si>
  <si>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</si>
  <si>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</si>
  <si>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</si>
  <si>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</si>
  <si>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</si>
  <si>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</si>
  <si>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</si>
  <si>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</si>
  <si>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</si>
  <si>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</si>
  <si>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</si>
  <si>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</si>
  <si>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</si>
  <si>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</si>
  <si>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</si>
  <si>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</si>
  <si>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</si>
  <si>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</si>
  <si>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</si>
  <si>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</si>
  <si>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</si>
  <si>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</si>
  <si>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</si>
  <si>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</si>
  <si>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</si>
  <si>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</si>
  <si>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</si>
  <si>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</si>
  <si>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</si>
  <si>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</si>
  <si>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</si>
  <si>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</si>
  <si>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</si>
  <si>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</si>
  <si>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</si>
  <si>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</si>
  <si>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</si>
  <si>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</si>
  <si>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</si>
  <si>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</si>
  <si>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</si>
  <si>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</si>
  <si>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</si>
  <si>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</si>
  <si>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</si>
  <si>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</si>
  <si>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</si>
  <si>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</si>
  <si>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</si>
  <si>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</si>
  <si>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</si>
  <si>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</si>
  <si>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</si>
  <si>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</si>
  <si>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</si>
  <si>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</si>
  <si>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</si>
  <si>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</si>
  <si>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</si>
  <si>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</si>
  <si>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</si>
  <si>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</si>
  <si>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</si>
  <si>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</si>
  <si>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</si>
  <si>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</si>
  <si>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</si>
  <si>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</si>
  <si>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</si>
  <si>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</si>
  <si>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</si>
  <si>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</si>
  <si>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</si>
  <si>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</si>
  <si>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</si>
  <si>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</si>
  <si>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</si>
  <si>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</si>
  <si>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</si>
  <si>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</si>
  <si>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</si>
  <si>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</si>
  <si>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</si>
  <si>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</si>
  <si>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</si>
  <si>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</si>
  <si>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</si>
  <si>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</si>
  <si>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</si>
  <si>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</si>
  <si>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</si>
  <si>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</si>
  <si>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</si>
  <si>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</si>
  <si>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</si>
  <si>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</si>
  <si>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</si>
  <si>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</si>
  <si>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</si>
  <si>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</si>
  <si>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</si>
  <si>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</si>
  <si>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</si>
  <si>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</si>
  <si>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</si>
  <si>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</si>
  <si>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</si>
  <si>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</si>
  <si>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</si>
  <si>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</si>
  <si>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</si>
  <si>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</si>
  <si>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</si>
  <si>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</si>
  <si>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</si>
  <si>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</si>
  <si>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</si>
  <si>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</si>
  <si>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</si>
  <si>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</si>
  <si>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</si>
  <si>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</si>
  <si>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</si>
  <si>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</si>
  <si>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</si>
  <si>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</si>
  <si>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</si>
  <si>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</si>
  <si>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</si>
  <si>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</si>
  <si>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</si>
  <si>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</si>
  <si>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</si>
  <si>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</si>
  <si>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</si>
  <si>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</si>
  <si>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</si>
  <si>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</si>
  <si>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</si>
  <si>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</si>
  <si>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</si>
  <si>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</si>
  <si>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</si>
  <si>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</si>
  <si>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</si>
  <si>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</si>
  <si>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</si>
  <si>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</si>
  <si>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</si>
  <si>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</si>
  <si>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</si>
  <si>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</si>
  <si>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</si>
  <si>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</si>
  <si>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</si>
  <si>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</si>
  <si>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</si>
  <si>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</si>
  <si>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</si>
  <si>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</si>
  <si>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</si>
  <si>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</si>
  <si>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</si>
  <si>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</si>
  <si>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</si>
  <si>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</si>
  <si>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</si>
  <si>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</si>
  <si>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</si>
  <si>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</si>
  <si>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</si>
  <si>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</si>
  <si>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</si>
  <si>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</si>
  <si>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</si>
  <si>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</si>
  <si>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</si>
  <si>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</si>
  <si>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</si>
  <si>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</si>
  <si>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</si>
  <si>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</si>
  <si>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</si>
  <si>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</si>
  <si>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</si>
  <si>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</si>
  <si>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</si>
  <si>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</si>
  <si>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</si>
  <si>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</si>
  <si>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</si>
  <si>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</si>
  <si>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</si>
  <si>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</si>
  <si>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</si>
  <si>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</si>
  <si>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</si>
  <si>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</si>
  <si>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</si>
  <si>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</si>
  <si>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</si>
  <si>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</si>
  <si>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</si>
  <si>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</si>
  <si>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</si>
  <si>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</si>
  <si>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</si>
  <si>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</si>
  <si>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</si>
  <si>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</si>
  <si>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</si>
  <si>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</si>
  <si>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</si>
  <si>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</si>
  <si>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</si>
  <si>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</si>
  <si>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</si>
  <si>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</si>
  <si>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</si>
  <si>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</si>
  <si>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</si>
  <si>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</si>
  <si>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</si>
  <si>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</si>
  <si>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</si>
  <si>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</si>
  <si>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</si>
  <si>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</si>
  <si>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</si>
  <si>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</si>
  <si>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</si>
  <si>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</si>
  <si>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</si>
  <si>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</si>
  <si>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</si>
  <si>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</si>
  <si>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</si>
  <si>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</si>
  <si>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</si>
  <si>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</si>
  <si>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</si>
  <si>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</si>
  <si>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</si>
  <si>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</si>
  <si>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</si>
  <si>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</si>
  <si>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</si>
  <si>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</si>
  <si>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</si>
  <si>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</si>
  <si>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</si>
  <si>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</si>
  <si>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</si>
  <si>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</si>
  <si>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</si>
  <si>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</si>
  <si>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</si>
  <si>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</si>
  <si>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</si>
  <si>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</si>
  <si>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</si>
  <si>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</si>
  <si>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</si>
  <si>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</si>
  <si>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</si>
  <si>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</si>
  <si>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</si>
  <si>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</si>
  <si>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</si>
  <si>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</si>
  <si>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</si>
  <si>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</si>
  <si>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</si>
  <si>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</si>
  <si>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</si>
  <si>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</si>
  <si>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</si>
  <si>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</si>
  <si>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</si>
  <si>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</si>
  <si>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</si>
  <si>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</si>
  <si>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</si>
  <si>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</si>
  <si>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</si>
  <si>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</si>
  <si>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</si>
  <si>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</si>
  <si>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</si>
  <si>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</si>
  <si>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</si>
  <si>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</si>
  <si>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</si>
  <si>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</si>
  <si>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</si>
  <si>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</si>
  <si>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</si>
  <si>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</si>
  <si>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</si>
  <si>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</si>
  <si>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</si>
  <si>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</si>
  <si>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</si>
  <si>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</si>
  <si>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</si>
  <si>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</si>
  <si>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</si>
  <si>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</si>
  <si>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</si>
  <si>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</si>
  <si>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</si>
  <si>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</si>
  <si>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</si>
  <si>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</si>
  <si>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</si>
  <si>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</si>
  <si>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</si>
  <si>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</si>
  <si>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</si>
  <si>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</si>
  <si>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</si>
  <si>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</si>
  <si>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</si>
  <si>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</si>
  <si>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</si>
  <si>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</si>
  <si>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</si>
  <si>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</si>
  <si>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</si>
  <si>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</si>
  <si>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</si>
  <si>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</si>
  <si>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</si>
  <si>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</si>
  <si>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</si>
  <si>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</si>
  <si>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</si>
  <si>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</si>
  <si>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</si>
  <si>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</si>
  <si>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</si>
  <si>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</si>
  <si>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</si>
  <si>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</si>
  <si>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</si>
  <si>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</si>
  <si>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</si>
  <si>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</si>
  <si>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</si>
  <si>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</si>
  <si>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</si>
  <si>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</si>
  <si>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</si>
  <si>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</si>
  <si>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</si>
  <si>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</si>
  <si>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</si>
  <si>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</si>
  <si>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</si>
  <si>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</si>
  <si>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</si>
  <si>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</si>
  <si>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</si>
  <si>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</si>
  <si>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</si>
  <si>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</si>
  <si>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</si>
  <si>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</si>
  <si>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</si>
  <si>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</si>
  <si>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</si>
  <si>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</si>
  <si>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</si>
  <si>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</si>
  <si>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</si>
  <si>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</si>
  <si>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</si>
  <si>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</si>
  <si>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</si>
  <si>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</si>
  <si>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</si>
  <si>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</si>
  <si>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</si>
  <si>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</si>
  <si>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</si>
  <si>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</si>
  <si>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</si>
  <si>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</si>
  <si>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</si>
  <si>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</si>
  <si>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</si>
  <si>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</si>
  <si>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</si>
  <si>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</si>
  <si>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</si>
  <si>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</si>
  <si>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</si>
  <si>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</si>
  <si>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</si>
  <si>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</si>
  <si>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</si>
  <si>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</si>
  <si>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</si>
  <si>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</si>
  <si>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</si>
  <si>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</si>
  <si>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</si>
  <si>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</si>
  <si>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</si>
  <si>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</si>
  <si>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</si>
  <si>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</si>
  <si>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</si>
  <si>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</si>
  <si>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</si>
  <si>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</si>
  <si>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</si>
  <si>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</si>
  <si>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</si>
  <si>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</si>
  <si>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</si>
  <si>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</si>
  <si>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</si>
  <si>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</si>
  <si>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</si>
  <si>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</si>
  <si>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</si>
  <si>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</si>
  <si>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</si>
  <si>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</si>
  <si>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</si>
  <si>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</si>
  <si>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</si>
  <si>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</si>
  <si>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</si>
  <si>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</si>
  <si>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</si>
  <si>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</si>
  <si>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</si>
  <si>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</si>
  <si>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</si>
  <si>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</si>
  <si>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</si>
  <si>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</si>
  <si>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</si>
  <si>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</si>
  <si>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</si>
  <si>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</si>
  <si>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</si>
  <si>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</si>
  <si>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</si>
  <si>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</si>
  <si>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</si>
  <si>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</si>
  <si>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</si>
  <si>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</si>
  <si>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</si>
  <si>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</si>
  <si>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</si>
  <si>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</si>
  <si>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</si>
  <si>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</si>
  <si>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</si>
  <si>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</si>
  <si>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</si>
  <si>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</si>
  <si>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</si>
  <si>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</si>
  <si>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</si>
  <si>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</si>
  <si>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</si>
  <si>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</si>
  <si>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</si>
  <si>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</si>
  <si>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</si>
  <si>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</si>
  <si>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</si>
  <si>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</si>
  <si>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</si>
  <si>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</si>
  <si>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</si>
  <si>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</si>
  <si>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</si>
  <si>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</si>
  <si>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</si>
  <si>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</si>
  <si>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</si>
  <si>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</si>
  <si>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</si>
  <si>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</si>
  <si>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</si>
  <si>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</si>
  <si>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</si>
  <si>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</si>
  <si>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</si>
  <si>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</si>
  <si>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</si>
  <si>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</si>
  <si>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</si>
  <si>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</si>
  <si>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</si>
  <si>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</si>
  <si>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</si>
  <si>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</si>
  <si>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</si>
  <si>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</si>
  <si>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</si>
  <si>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</si>
  <si>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</si>
  <si>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</si>
  <si>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</si>
  <si>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</si>
  <si>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</si>
  <si>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</si>
  <si>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</si>
  <si>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</si>
  <si>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</si>
  <si>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</si>
  <si>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</si>
  <si>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</si>
  <si>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</si>
  <si>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</si>
  <si>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</si>
  <si>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</si>
  <si>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</si>
  <si>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</si>
  <si>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</si>
  <si>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</si>
  <si>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</si>
  <si>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</si>
  <si>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</si>
  <si>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</si>
  <si>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</si>
  <si>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</si>
  <si>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</si>
  <si>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</si>
  <si>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</si>
  <si>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</si>
  <si>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</si>
  <si>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</si>
  <si>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</si>
  <si>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</si>
  <si>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</si>
  <si>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</si>
  <si>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</si>
  <si>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</si>
  <si>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</si>
  <si>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</si>
  <si>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</si>
  <si>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</si>
  <si>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</si>
  <si>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</si>
  <si>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</si>
  <si>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</si>
  <si>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</si>
  <si>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</si>
  <si>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</si>
  <si>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</si>
  <si>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</si>
  <si>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</si>
  <si>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</si>
  <si>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</si>
  <si>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</si>
  <si>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</si>
  <si>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</si>
  <si>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</si>
  <si>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</si>
  <si>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</si>
  <si>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</si>
  <si>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</si>
  <si>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</si>
  <si>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</si>
  <si>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</si>
  <si>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</si>
  <si>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</si>
  <si>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</si>
  <si>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</si>
  <si>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</si>
  <si>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</si>
  <si>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</si>
  <si>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</si>
  <si>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</si>
  <si>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</si>
  <si>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</si>
  <si>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</si>
  <si>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</si>
  <si>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</si>
  <si>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</si>
  <si>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</si>
  <si>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</si>
  <si>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</si>
  <si>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</si>
  <si>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</si>
  <si>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</si>
  <si>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</si>
  <si>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</si>
  <si>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</si>
  <si>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</si>
  <si>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</si>
  <si>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</si>
  <si>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</si>
  <si>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</si>
  <si>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</si>
  <si>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</si>
  <si>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</si>
  <si>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</si>
  <si>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</si>
  <si>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</si>
  <si>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</si>
  <si>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</si>
  <si>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</si>
  <si>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</si>
  <si>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</si>
  <si>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</si>
  <si>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</si>
  <si>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</si>
  <si>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</si>
  <si>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</si>
  <si>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</si>
  <si>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</si>
  <si>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</si>
  <si>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</si>
  <si>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</si>
  <si>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</si>
  <si>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</si>
  <si>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</si>
  <si>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</si>
  <si>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</si>
  <si>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</si>
  <si>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</si>
  <si>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</si>
  <si>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</si>
  <si>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</si>
  <si>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</si>
  <si>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</si>
  <si>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</si>
  <si>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</si>
  <si>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</si>
  <si>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</si>
  <si>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</si>
  <si>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</si>
  <si>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</si>
  <si>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</si>
  <si>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</si>
  <si>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</si>
  <si>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</si>
  <si>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</si>
  <si>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</si>
  <si>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</si>
  <si>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</si>
  <si>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</si>
  <si>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</si>
  <si>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</si>
  <si>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</si>
  <si>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</si>
  <si>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</si>
  <si>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</si>
  <si>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</si>
  <si>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</si>
  <si>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</si>
  <si>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</si>
  <si>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</si>
  <si>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</si>
  <si>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</si>
  <si>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</si>
  <si>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</si>
  <si>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</si>
  <si>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</si>
  <si>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</si>
  <si>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</si>
  <si>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</si>
  <si>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</si>
  <si>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</si>
  <si>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</si>
  <si>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</si>
  <si>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</si>
  <si>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</si>
  <si>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</si>
  <si>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</si>
  <si>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</si>
  <si>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</si>
  <si>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</si>
  <si>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</si>
  <si>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</si>
  <si>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</si>
  <si>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</si>
  <si>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</si>
  <si>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</si>
  <si>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</si>
  <si>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</si>
  <si>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</si>
  <si>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</si>
  <si>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</si>
  <si>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</si>
  <si>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</si>
  <si>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</si>
  <si>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</si>
  <si>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</si>
  <si>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</si>
  <si>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</si>
  <si>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</si>
  <si>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</si>
  <si>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</si>
  <si>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</si>
  <si>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</si>
  <si>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</si>
  <si>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</si>
  <si>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</si>
  <si>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</si>
  <si>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</si>
  <si>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</si>
  <si>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</si>
  <si>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</si>
  <si>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</si>
  <si>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</si>
  <si>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</si>
  <si>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</si>
  <si>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</si>
  <si>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</si>
  <si>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</si>
  <si>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</si>
  <si>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</si>
  <si>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</si>
  <si>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</si>
  <si>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</si>
  <si>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</si>
  <si>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</si>
  <si>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</si>
  <si>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</si>
  <si>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</si>
  <si>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</si>
  <si>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</si>
  <si>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</si>
  <si>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</si>
  <si>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</si>
  <si>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</si>
  <si>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</si>
  <si>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</si>
  <si>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</si>
  <si>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</si>
  <si>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</si>
  <si>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</si>
  <si>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</si>
  <si>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</si>
  <si>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</si>
  <si>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</si>
  <si>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</si>
  <si>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</si>
  <si>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</si>
  <si>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</si>
  <si>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</si>
  <si>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</si>
  <si>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</si>
  <si>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</si>
  <si>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</si>
  <si>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</si>
  <si>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</si>
  <si>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</si>
  <si>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</si>
  <si>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</si>
  <si>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</si>
  <si>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</si>
  <si>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</si>
  <si>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</si>
  <si>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</si>
  <si>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</si>
  <si>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</si>
  <si>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</si>
  <si>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</si>
  <si>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</si>
  <si>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</si>
  <si>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</si>
  <si>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</si>
  <si>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</si>
  <si>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</si>
  <si>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</si>
  <si>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</si>
  <si>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</si>
  <si>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</si>
  <si>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</si>
  <si>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</si>
  <si>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</si>
  <si>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</si>
  <si>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</si>
  <si>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</si>
  <si>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</si>
  <si>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</si>
  <si>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</si>
  <si>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</si>
  <si>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</si>
  <si>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</si>
  <si>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</si>
  <si>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</si>
  <si>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</si>
  <si>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</si>
  <si>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</si>
  <si>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</si>
  <si>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</si>
  <si>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</si>
  <si>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</si>
  <si>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</si>
  <si>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</si>
  <si>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</si>
  <si>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</si>
  <si>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</si>
  <si>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</si>
  <si>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</si>
  <si>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</si>
  <si>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</si>
  <si>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</si>
  <si>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</si>
  <si>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</si>
  <si>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</si>
  <si>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</si>
  <si>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</si>
  <si>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</si>
  <si>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</si>
  <si>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</si>
  <si>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</si>
  <si>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</si>
  <si>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</si>
  <si>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</si>
  <si>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</si>
  <si>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</si>
  <si>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</si>
  <si>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</si>
  <si>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</si>
  <si>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</si>
  <si>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</si>
  <si>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</si>
  <si>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</si>
  <si>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</si>
  <si>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</si>
  <si>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</si>
  <si>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</si>
  <si>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</si>
  <si>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</si>
  <si>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</si>
  <si>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</si>
  <si>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</si>
  <si>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</si>
  <si>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</si>
  <si>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</si>
  <si>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</si>
  <si>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</si>
  <si>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</si>
  <si>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</si>
  <si>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</si>
  <si>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</si>
  <si>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</si>
  <si>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</si>
  <si>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</si>
  <si>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</si>
  <si>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</si>
  <si>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</si>
  <si>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</si>
  <si>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</si>
  <si>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</si>
  <si>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</si>
  <si>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</si>
  <si>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</si>
  <si>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</si>
  <si>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</si>
  <si>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</si>
  <si>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</si>
  <si>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</si>
  <si>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</si>
  <si>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</si>
  <si>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</si>
  <si>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</si>
  <si>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</si>
  <si>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</si>
  <si>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</si>
  <si>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</si>
  <si>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</si>
  <si>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</si>
  <si>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</si>
  <si>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</si>
  <si>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</si>
  <si>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</si>
  <si>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</si>
  <si>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</si>
  <si>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</si>
  <si>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</si>
  <si>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</si>
  <si>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</si>
  <si>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</si>
  <si>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</si>
  <si>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</si>
  <si>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</si>
  <si>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</si>
  <si>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</si>
  <si>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</si>
  <si>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</si>
  <si>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</si>
  <si>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</si>
  <si>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</si>
  <si>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</si>
  <si>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</si>
  <si>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</si>
  <si>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</si>
  <si>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</si>
  <si>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</si>
  <si>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</si>
  <si>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</si>
  <si>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</si>
  <si>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</si>
  <si>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</si>
  <si>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</si>
  <si>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</si>
  <si>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</si>
  <si>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</si>
  <si>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</si>
  <si>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</si>
  <si>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</si>
  <si>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</si>
  <si>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</si>
  <si>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</si>
  <si>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</si>
  <si>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</si>
  <si>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</si>
  <si>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</si>
  <si>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</si>
  <si>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</si>
  <si>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</si>
  <si>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</si>
  <si>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</si>
  <si>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</si>
  <si>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</si>
  <si>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</si>
  <si>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</si>
  <si>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</si>
  <si>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</si>
  <si>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</si>
  <si>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</si>
  <si>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</si>
  <si>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</si>
  <si>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</si>
  <si>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</si>
  <si>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</si>
  <si>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</si>
  <si>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</si>
  <si>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</si>
  <si>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</si>
  <si>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</si>
  <si>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</si>
  <si>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</si>
  <si>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</si>
  <si>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</si>
  <si>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</si>
  <si>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</si>
  <si>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</si>
  <si>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</si>
  <si>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</si>
  <si>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</si>
  <si>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</si>
  <si>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</si>
  <si>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</si>
  <si>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</si>
  <si>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</si>
  <si>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</si>
  <si>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</si>
  <si>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</si>
  <si>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</si>
  <si>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</si>
  <si>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</si>
  <si>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</si>
  <si>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</si>
  <si>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</si>
  <si>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</si>
  <si>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</si>
  <si>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</si>
  <si>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</si>
  <si>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</si>
  <si>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</si>
  <si>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</si>
  <si>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</si>
  <si>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</si>
  <si>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</si>
  <si>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</si>
  <si>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</si>
  <si>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</si>
  <si>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</si>
  <si>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</si>
  <si>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</si>
  <si>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</si>
  <si>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</si>
  <si>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</si>
  <si>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</si>
  <si>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</si>
  <si>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</si>
  <si>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</si>
  <si>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</si>
  <si>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</si>
  <si>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</si>
  <si>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</si>
  <si>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</si>
  <si>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</si>
  <si>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</si>
  <si>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</si>
  <si>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</si>
  <si>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</si>
  <si>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</si>
  <si>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</si>
  <si>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</si>
  <si>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</si>
  <si>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</si>
  <si>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</si>
  <si>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</si>
  <si>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</si>
  <si>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</si>
  <si>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</si>
  <si>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</si>
  <si>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</si>
  <si>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</si>
  <si>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</si>
  <si>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</si>
  <si>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</si>
  <si>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</si>
  <si>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</si>
  <si>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</si>
  <si>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</si>
  <si>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</si>
  <si>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</si>
  <si>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</si>
  <si>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</si>
  <si>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</si>
  <si>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</si>
  <si>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</si>
  <si>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</si>
  <si>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</si>
  <si>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</si>
  <si>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</si>
  <si>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</si>
  <si>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</si>
  <si>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</si>
  <si>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</si>
  <si>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</si>
  <si>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</si>
  <si>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</si>
  <si>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</si>
  <si>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</si>
  <si>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</si>
  <si>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</si>
  <si>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</si>
  <si>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</si>
  <si>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</si>
  <si>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</si>
  <si>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</si>
  <si>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</si>
  <si>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</si>
  <si>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</si>
  <si>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</si>
  <si>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</si>
  <si>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</si>
  <si>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</si>
  <si>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</si>
  <si>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</si>
  <si>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</si>
  <si>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</si>
  <si>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</si>
  <si>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</si>
  <si>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</si>
  <si>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</si>
  <si>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</si>
  <si>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</si>
  <si>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</si>
  <si>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</si>
  <si>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</si>
  <si>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</si>
  <si>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</si>
  <si>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</si>
  <si>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</si>
  <si>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</si>
  <si>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</si>
  <si>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</si>
  <si>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</si>
  <si>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</si>
  <si>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</si>
  <si>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</si>
  <si>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</si>
  <si>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</si>
  <si>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</si>
  <si>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</si>
  <si>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</si>
  <si>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</si>
  <si>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</si>
  <si>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</si>
  <si>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</si>
  <si>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</si>
  <si>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</si>
  <si>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</si>
  <si>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</si>
  <si>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</si>
  <si>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</si>
  <si>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</si>
  <si>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</si>
  <si>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</si>
  <si>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</si>
  <si>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</si>
  <si>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</si>
  <si>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</si>
  <si>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</si>
  <si>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</si>
  <si>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</si>
  <si>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</si>
  <si>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</si>
  <si>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</si>
  <si>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</si>
  <si>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</si>
  <si>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</si>
  <si>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</si>
  <si>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</si>
  <si>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</si>
  <si>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</si>
  <si>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</si>
  <si>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</si>
  <si>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</si>
  <si>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</si>
  <si>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</si>
  <si>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</si>
  <si>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</si>
  <si>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</si>
  <si>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</si>
  <si>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</si>
  <si>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</si>
  <si>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</si>
  <si>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</si>
  <si>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</si>
  <si>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</si>
  <si>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</si>
  <si>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</si>
  <si>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</si>
  <si>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</si>
  <si>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</si>
  <si>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</si>
  <si>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</si>
  <si>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</si>
  <si>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</si>
  <si>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</si>
  <si>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</si>
  <si>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</si>
  <si>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</si>
  <si>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</si>
  <si>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</si>
  <si>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</si>
  <si>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</si>
  <si>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</si>
  <si>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</si>
  <si>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</si>
  <si>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</si>
  <si>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</si>
  <si>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</si>
  <si>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</si>
  <si>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</si>
  <si>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</si>
  <si>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</si>
  <si>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</si>
  <si>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</si>
  <si>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</si>
  <si>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</si>
  <si>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</si>
  <si>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</si>
  <si>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</si>
  <si>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</si>
  <si>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</si>
  <si>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</si>
  <si>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</si>
  <si>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</si>
  <si>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</si>
  <si>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</si>
  <si>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</si>
  <si>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</si>
  <si>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</si>
  <si>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</si>
  <si>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</si>
  <si>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</si>
  <si>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</si>
  <si>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</si>
  <si>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</si>
  <si>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</si>
  <si>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</si>
  <si>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</si>
  <si>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</si>
  <si>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</si>
  <si>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</si>
  <si>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</si>
  <si>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</si>
  <si>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</si>
  <si>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</si>
  <si>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</si>
  <si>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</si>
  <si>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</si>
  <si>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</si>
  <si>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</si>
  <si>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</si>
  <si>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</si>
  <si>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</si>
  <si>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</si>
  <si>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</si>
  <si>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</si>
  <si>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</si>
  <si>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</si>
  <si>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</si>
  <si>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</si>
  <si>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</si>
  <si>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</si>
  <si>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</si>
  <si>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</si>
  <si>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</si>
  <si>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</si>
  <si>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</si>
  <si>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</si>
  <si>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</si>
  <si>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</si>
  <si>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</si>
  <si>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</si>
  <si>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</si>
  <si>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</si>
  <si>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</si>
  <si>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</si>
  <si>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</si>
  <si>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</si>
  <si>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</si>
  <si>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</si>
  <si>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</si>
  <si>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</si>
  <si>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</si>
  <si>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</si>
  <si>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</si>
  <si>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</si>
  <si>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</si>
  <si>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</si>
  <si>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</si>
  <si>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</si>
  <si>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</si>
  <si>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</si>
  <si>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</si>
  <si>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</si>
  <si>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</si>
  <si>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</si>
  <si>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</si>
  <si>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</si>
  <si>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</si>
  <si>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</si>
  <si>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</si>
  <si>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</si>
  <si>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</si>
  <si>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</si>
  <si>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</si>
  <si>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</si>
  <si>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</si>
  <si>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</si>
  <si>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</si>
  <si>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</si>
  <si>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</si>
  <si>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</si>
  <si>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</si>
  <si>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</si>
  <si>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</si>
  <si>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</si>
  <si>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</si>
  <si>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</si>
  <si>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</si>
  <si>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</si>
  <si>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</si>
  <si>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</si>
  <si>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</si>
  <si>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</si>
  <si>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</si>
  <si>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</si>
  <si>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</si>
  <si>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</si>
  <si>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</si>
  <si>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</si>
  <si>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</si>
  <si>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</si>
  <si>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</si>
  <si>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</si>
  <si>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</si>
  <si>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</si>
  <si>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</si>
  <si>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</si>
  <si>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</si>
  <si>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</si>
  <si>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</si>
  <si>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</si>
  <si>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</si>
  <si>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</si>
  <si>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</si>
  <si>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</si>
  <si>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</si>
  <si>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</si>
  <si>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</si>
  <si>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</si>
  <si>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</si>
  <si>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</si>
  <si>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</si>
  <si>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</si>
  <si>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</si>
  <si>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</si>
  <si>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</si>
  <si>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</si>
  <si>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</si>
  <si>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</si>
  <si>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</si>
  <si>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</si>
  <si>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</si>
  <si>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</si>
  <si>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</si>
  <si>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</si>
  <si>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</si>
  <si>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</si>
  <si>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</si>
  <si>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</si>
  <si>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</si>
  <si>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</si>
  <si>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</si>
  <si>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</si>
  <si>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</si>
  <si>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</si>
  <si>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</si>
  <si>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</si>
  <si>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</si>
  <si>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</si>
  <si>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</si>
  <si>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</si>
  <si>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</si>
  <si>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</si>
  <si>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</si>
  <si>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</si>
  <si>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</si>
  <si>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</si>
  <si>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</si>
  <si>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</si>
  <si>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</si>
  <si>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</si>
  <si>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</si>
  <si>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</si>
  <si>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</si>
  <si>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</si>
  <si>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</si>
  <si>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</si>
  <si>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</si>
  <si>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</si>
  <si>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</si>
  <si>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</si>
  <si>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</si>
  <si>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</si>
  <si>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</si>
  <si>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</si>
  <si>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</si>
  <si>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</si>
  <si>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</si>
  <si>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</si>
  <si>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</si>
  <si>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</si>
  <si>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</si>
  <si>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</si>
  <si>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</si>
  <si>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</si>
  <si>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</si>
  <si>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</si>
  <si>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</si>
  <si>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</si>
  <si>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</si>
  <si>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</si>
  <si>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</si>
  <si>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</si>
  <si>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</si>
  <si>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</si>
  <si>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</si>
  <si>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</si>
  <si>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</si>
  <si>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</si>
  <si>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</si>
  <si>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</si>
  <si>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</si>
  <si>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</si>
  <si>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</si>
  <si>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</si>
  <si>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</si>
  <si>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</si>
  <si>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</si>
  <si>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</si>
  <si>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</si>
  <si>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</si>
  <si>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</si>
  <si>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</si>
  <si>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</si>
  <si>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</si>
  <si>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</si>
  <si>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</si>
  <si>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</si>
  <si>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</si>
  <si>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</si>
  <si>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</si>
  <si>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</si>
  <si>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</si>
  <si>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</si>
  <si>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</si>
  <si>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</si>
  <si>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</si>
  <si>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</si>
  <si>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</si>
  <si>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</si>
  <si>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</si>
  <si>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</si>
  <si>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</si>
  <si>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</si>
  <si>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</si>
  <si>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</si>
  <si>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</si>
  <si>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</si>
  <si>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</si>
  <si>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</si>
  <si>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</si>
  <si>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</si>
  <si>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</si>
  <si>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</si>
  <si>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</si>
  <si>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</si>
  <si>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</si>
  <si>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</si>
  <si>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</si>
  <si>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</si>
  <si>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</si>
  <si>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</si>
  <si>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</si>
  <si>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</si>
  <si>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</si>
  <si>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</si>
  <si>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</si>
  <si>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</si>
  <si>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</si>
  <si>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</si>
  <si>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</si>
  <si>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</si>
  <si>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</si>
  <si>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</si>
  <si>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</si>
  <si>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</si>
  <si>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</si>
  <si>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</si>
  <si>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</si>
  <si>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</si>
  <si>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</si>
  <si>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</si>
  <si>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</si>
  <si>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</si>
  <si>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</si>
  <si>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</si>
  <si>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</si>
  <si>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</si>
  <si>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</si>
  <si>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</si>
  <si>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</si>
  <si>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</si>
  <si>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</si>
  <si>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</si>
  <si>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</si>
  <si>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</si>
  <si>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</si>
  <si>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</si>
  <si>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</si>
  <si>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</si>
  <si>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</si>
  <si>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</si>
  <si>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</si>
  <si>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</si>
  <si>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</si>
  <si>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</si>
  <si>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</si>
  <si>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</si>
  <si>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</si>
  <si>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</si>
  <si>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</si>
  <si>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</si>
  <si>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</si>
  <si>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</si>
  <si>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</si>
  <si>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</si>
  <si>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</si>
  <si>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</si>
  <si>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</si>
  <si>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</si>
  <si>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</si>
  <si>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</si>
  <si>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</si>
  <si>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</si>
  <si>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</si>
  <si>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</si>
  <si>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</si>
  <si>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</si>
  <si>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</si>
  <si>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</si>
  <si>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</si>
  <si>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</si>
  <si>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</si>
  <si>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</si>
  <si>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</si>
  <si>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</si>
  <si>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</si>
  <si>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</si>
  <si>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</si>
  <si>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</si>
  <si>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</si>
  <si>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</si>
  <si>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</si>
  <si>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</si>
  <si>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</si>
  <si>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</si>
  <si>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</si>
  <si>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</si>
  <si>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</si>
  <si>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</si>
  <si>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</si>
  <si>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</si>
  <si>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</si>
  <si>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</si>
  <si>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</si>
  <si>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</si>
  <si>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</si>
  <si>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</si>
  <si>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</si>
  <si>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</si>
  <si>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</si>
  <si>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</si>
  <si>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</si>
  <si>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</si>
  <si>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</si>
  <si>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</si>
  <si>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</si>
  <si>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</si>
  <si>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</si>
  <si>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</si>
  <si>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</si>
  <si>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</si>
  <si>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</si>
  <si>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</si>
  <si>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</si>
  <si>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</si>
  <si>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</si>
  <si>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</si>
  <si>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</si>
  <si>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</si>
  <si>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</si>
  <si>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</si>
  <si>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</si>
  <si>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</si>
  <si>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</si>
  <si>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</si>
  <si>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</si>
  <si>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</si>
  <si>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</si>
  <si>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</si>
  <si>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</si>
  <si>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</si>
  <si>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</si>
  <si>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</si>
  <si>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</si>
  <si>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</si>
  <si>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</si>
  <si>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</si>
  <si>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</si>
  <si>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</si>
  <si>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</si>
  <si>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</si>
  <si>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</si>
  <si>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</si>
  <si>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</si>
  <si>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</si>
  <si>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</si>
  <si>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</si>
  <si>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</si>
  <si>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</si>
  <si>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</si>
  <si>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</si>
  <si>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</si>
  <si>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</si>
  <si>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</si>
  <si>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</si>
  <si>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</si>
  <si>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</si>
  <si>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</si>
  <si>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</si>
  <si>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</si>
  <si>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</si>
  <si>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</si>
  <si>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</si>
  <si>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</si>
  <si>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</si>
  <si>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</si>
  <si>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</si>
  <si>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</si>
  <si>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</si>
  <si>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</si>
  <si>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</si>
  <si>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</si>
  <si>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</si>
  <si>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</si>
  <si>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</si>
  <si>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</si>
  <si>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</si>
  <si>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</si>
  <si>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</si>
  <si>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</si>
  <si>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</si>
  <si>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</si>
  <si>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</si>
  <si>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</si>
  <si>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</si>
  <si>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</si>
  <si>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</si>
  <si>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</si>
  <si>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</si>
  <si>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</si>
  <si>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</si>
  <si>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</si>
  <si>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</si>
  <si>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</si>
  <si>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</si>
  <si>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</si>
  <si>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</si>
  <si>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</si>
  <si>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</si>
  <si>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</si>
  <si>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</si>
  <si>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</si>
  <si>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</si>
  <si>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</si>
  <si>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</si>
  <si>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</si>
  <si>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</si>
  <si>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</si>
  <si>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</si>
  <si>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</si>
  <si>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</si>
  <si>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</si>
  <si>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</si>
  <si>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</si>
  <si>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</si>
  <si>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</si>
  <si>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</si>
  <si>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</si>
  <si>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</si>
  <si>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</si>
  <si>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</si>
  <si>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</si>
  <si>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</si>
  <si>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</si>
  <si>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</si>
  <si>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</si>
  <si>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</si>
  <si>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</si>
  <si>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</si>
  <si>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</si>
  <si>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</si>
  <si>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</si>
  <si>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</si>
  <si>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</si>
  <si>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</si>
  <si>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</si>
  <si>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</si>
  <si>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</si>
  <si>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</si>
  <si>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</si>
  <si>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</si>
  <si>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</si>
  <si>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</si>
  <si>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</si>
  <si>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</si>
  <si>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</si>
  <si>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</si>
  <si>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</si>
  <si>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</si>
  <si>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</si>
  <si>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</si>
  <si>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</si>
  <si>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</si>
  <si>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</si>
  <si>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</si>
  <si>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</si>
  <si>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</si>
  <si>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</si>
  <si>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</si>
  <si>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</si>
  <si>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</si>
  <si>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</si>
  <si>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</si>
  <si>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</si>
  <si>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</si>
  <si>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</si>
  <si>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</si>
  <si>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</si>
  <si>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</si>
  <si>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</si>
  <si>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</si>
  <si>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</si>
  <si>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</si>
  <si>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</si>
  <si>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</si>
  <si>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</si>
  <si>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</si>
  <si>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</si>
  <si>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</si>
  <si>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</si>
  <si>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</si>
  <si>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</si>
  <si>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</si>
  <si>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</si>
  <si>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</si>
  <si>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</si>
  <si>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</si>
  <si>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</si>
  <si>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</si>
  <si>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</si>
  <si>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</si>
  <si>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</si>
  <si>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</si>
  <si>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</si>
  <si>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</si>
  <si>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</si>
  <si>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</si>
  <si>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</si>
  <si>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</si>
  <si>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</si>
  <si>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</si>
  <si>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</si>
  <si>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</si>
  <si>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</si>
  <si>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</si>
  <si>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</si>
  <si>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</si>
  <si>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</si>
  <si>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</si>
  <si>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</si>
  <si>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</si>
  <si>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</si>
  <si>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</si>
  <si>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</si>
  <si>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</si>
  <si>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</si>
  <si>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</si>
  <si>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</si>
  <si>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</si>
  <si>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</si>
  <si>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</si>
  <si>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</si>
  <si>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</si>
  <si>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</si>
  <si>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</si>
  <si>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</si>
  <si>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</si>
  <si>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</si>
  <si>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</si>
  <si>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</si>
  <si>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</si>
  <si>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</si>
  <si>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</si>
  <si>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</si>
  <si>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</si>
  <si>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</si>
  <si>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</si>
  <si>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</si>
  <si>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</si>
  <si>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</si>
  <si>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</si>
  <si>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</si>
  <si>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</si>
  <si>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</si>
  <si>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</si>
  <si>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</si>
  <si>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</si>
  <si>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</si>
  <si>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</si>
  <si>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</si>
  <si>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</si>
  <si>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</si>
  <si>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</si>
  <si>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</si>
  <si>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</si>
  <si>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</si>
  <si>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</si>
  <si>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</si>
  <si>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</si>
  <si>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</si>
  <si>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</si>
  <si>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</si>
  <si>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</si>
  <si>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</si>
  <si>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</si>
  <si>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</si>
  <si>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</si>
  <si>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</si>
  <si>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</si>
  <si>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</si>
  <si>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</si>
  <si>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</si>
  <si>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</si>
  <si>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</si>
  <si>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</si>
  <si>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</si>
  <si>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</si>
  <si>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</si>
  <si>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</si>
  <si>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</si>
  <si>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</si>
  <si>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</si>
  <si>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</si>
  <si>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</si>
  <si>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</si>
  <si>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</si>
  <si>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</si>
  <si>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</si>
  <si>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</si>
  <si>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</si>
  <si>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</si>
  <si>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</si>
  <si>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</si>
  <si>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</si>
  <si>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</si>
  <si>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</si>
  <si>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</si>
  <si>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</si>
  <si>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</si>
  <si>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</si>
  <si>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</si>
  <si>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</si>
  <si>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</si>
  <si>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</si>
  <si>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</si>
  <si>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</si>
  <si>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</si>
  <si>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</si>
  <si>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</si>
  <si>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</si>
  <si>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</si>
  <si>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</si>
  <si>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</si>
  <si>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</si>
  <si>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</si>
  <si>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</si>
  <si>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</si>
  <si>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</si>
  <si>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</si>
  <si>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</si>
  <si>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</si>
  <si>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</si>
  <si>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</si>
  <si>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</si>
  <si>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</si>
  <si>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</si>
  <si>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</si>
  <si>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</si>
  <si>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</si>
  <si>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</si>
  <si>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</si>
  <si>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</si>
  <si>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</si>
  <si>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</si>
  <si>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</si>
  <si>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</si>
  <si>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</si>
  <si>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</si>
  <si>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</si>
  <si>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</si>
  <si>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</si>
  <si>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</si>
  <si>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</si>
  <si>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</si>
  <si>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</si>
  <si>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</si>
  <si>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</si>
  <si>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</si>
  <si>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</si>
  <si>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</si>
  <si>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</si>
  <si>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</si>
  <si>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</si>
  <si>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</si>
  <si>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</si>
  <si>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</si>
  <si>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</si>
  <si>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</si>
  <si>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</si>
  <si>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</si>
  <si>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</si>
  <si>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</si>
  <si>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</si>
  <si>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</si>
  <si>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</si>
  <si>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</si>
  <si>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</si>
  <si>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</si>
  <si>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</si>
  <si>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</si>
  <si>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</si>
  <si>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</si>
  <si>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</si>
  <si>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</si>
  <si>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</si>
  <si>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</si>
  <si>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</si>
  <si>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</si>
  <si>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</si>
  <si>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</si>
  <si>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</si>
  <si>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</si>
  <si>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</si>
  <si>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</si>
  <si>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</si>
  <si>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</si>
  <si>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</si>
  <si>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</si>
  <si>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</si>
  <si>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</si>
  <si>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</si>
  <si>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</si>
  <si>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</si>
  <si>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</si>
  <si>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</si>
  <si>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</si>
  <si>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</si>
  <si>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</si>
  <si>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</si>
  <si>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</si>
  <si>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</si>
  <si>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</si>
  <si>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</si>
  <si>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</si>
  <si>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</si>
  <si>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</si>
  <si>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</si>
  <si>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</si>
  <si>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</si>
  <si>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</si>
  <si>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</si>
  <si>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</si>
  <si>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</si>
  <si>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</si>
  <si>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</si>
  <si>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</si>
  <si>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</si>
  <si>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</si>
  <si>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</si>
  <si>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</si>
  <si>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</si>
  <si>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</si>
  <si>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</si>
  <si>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</si>
  <si>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</si>
  <si>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</si>
  <si>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</si>
  <si>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</si>
  <si>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</si>
  <si>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</si>
  <si>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</si>
  <si>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</si>
  <si>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</si>
  <si>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</si>
  <si>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</si>
  <si>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</si>
  <si>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</si>
  <si>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</si>
  <si>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</si>
  <si>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</si>
  <si>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</si>
  <si>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</si>
  <si>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</si>
  <si>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</si>
  <si>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</si>
  <si>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</si>
  <si>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</si>
  <si>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</si>
  <si>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</si>
  <si>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</si>
  <si>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</si>
  <si>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</si>
  <si>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</si>
  <si>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</si>
  <si>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</si>
  <si>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</si>
  <si>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</si>
  <si>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</si>
  <si>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</si>
  <si>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</si>
  <si>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</si>
  <si>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</si>
  <si>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</si>
  <si>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</si>
  <si>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</si>
  <si>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</si>
  <si>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</si>
  <si>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</si>
  <si>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</si>
  <si>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</si>
  <si>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</si>
  <si>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</si>
  <si>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</si>
  <si>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</si>
  <si>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</si>
  <si>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</si>
  <si>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</si>
  <si>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</si>
  <si>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</si>
  <si>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</si>
  <si>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</si>
  <si>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</si>
  <si>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</si>
  <si>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</si>
  <si>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</si>
  <si>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</si>
  <si>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</si>
  <si>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</si>
  <si>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</si>
  <si>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</si>
  <si>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</si>
  <si>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</si>
  <si>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</si>
  <si>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</si>
  <si>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</si>
  <si>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</si>
  <si>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</si>
  <si>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</si>
  <si>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</si>
  <si>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</si>
  <si>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</si>
  <si>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</si>
  <si>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</si>
  <si>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</si>
  <si>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</si>
  <si>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</si>
  <si>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</si>
  <si>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</si>
  <si>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</si>
  <si>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</si>
  <si>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</si>
  <si>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</si>
  <si>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</si>
  <si>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</si>
  <si>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</si>
  <si>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</si>
  <si>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</si>
  <si>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</si>
  <si>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</si>
  <si>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</si>
  <si>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</si>
  <si>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</si>
  <si>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</si>
  <si>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</si>
  <si>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</si>
  <si>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</si>
  <si>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</si>
  <si>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</si>
  <si>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</si>
  <si>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</si>
  <si>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</si>
  <si>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</si>
  <si>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</si>
  <si>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</si>
  <si>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</si>
  <si>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</si>
  <si>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</si>
  <si>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</si>
  <si>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</si>
  <si>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</si>
  <si>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</si>
  <si>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</si>
  <si>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</si>
  <si>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</si>
  <si>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</si>
  <si>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</si>
  <si>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</si>
  <si>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</si>
  <si>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</si>
  <si>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</si>
  <si>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</si>
  <si>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</si>
  <si>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</si>
  <si>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</si>
  <si>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</si>
  <si>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</si>
  <si>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</si>
  <si>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</si>
  <si>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</si>
  <si>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</si>
  <si>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</si>
  <si>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</si>
  <si>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</si>
  <si>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</si>
  <si>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</si>
  <si>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</si>
  <si>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</si>
  <si>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</si>
  <si>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</si>
  <si>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</si>
  <si>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</si>
  <si>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</si>
  <si>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</si>
  <si>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</si>
  <si>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</si>
  <si>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</si>
  <si>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</si>
  <si>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</si>
  <si>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</si>
  <si>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</si>
  <si>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</si>
  <si>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</si>
  <si>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</si>
  <si>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</si>
  <si>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</si>
  <si>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</si>
  <si>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</si>
  <si>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</si>
  <si>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</si>
  <si>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</si>
  <si>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</si>
  <si>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</si>
  <si>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</si>
  <si>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</si>
  <si>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</si>
  <si>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</si>
  <si>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</si>
  <si>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</si>
  <si>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</si>
  <si>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</si>
  <si>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</si>
  <si>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</si>
  <si>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</si>
  <si>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</si>
  <si>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</si>
  <si>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</si>
  <si>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</si>
  <si>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</si>
  <si>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</si>
  <si>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</si>
  <si>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</si>
  <si>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</si>
  <si>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</si>
  <si>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</si>
  <si>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</si>
  <si>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</si>
  <si>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</si>
  <si>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</si>
  <si>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</si>
  <si>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</si>
  <si>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</si>
  <si>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</si>
  <si>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</si>
  <si>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</si>
  <si>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</si>
  <si>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</si>
  <si>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</si>
  <si>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</si>
  <si>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</si>
  <si>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</si>
  <si>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</si>
  <si>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</si>
  <si>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</si>
  <si>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</si>
  <si>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</si>
  <si>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</si>
  <si>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</si>
  <si>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</si>
  <si>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</si>
  <si>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</si>
  <si>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</si>
  <si>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</si>
  <si>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</si>
  <si>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</si>
  <si>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</si>
  <si>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</si>
  <si>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</si>
  <si>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</si>
  <si>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</si>
  <si>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</si>
  <si>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</si>
  <si>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</si>
  <si>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</si>
  <si>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</si>
  <si>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</si>
  <si>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</si>
  <si>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</si>
  <si>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</si>
  <si>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</si>
  <si>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</si>
  <si>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</si>
  <si>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</si>
  <si>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</si>
  <si>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</si>
  <si>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</si>
  <si>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</si>
  <si>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</si>
  <si>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</si>
  <si>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</si>
  <si>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</si>
  <si>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</si>
  <si>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</si>
  <si>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</si>
  <si>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</si>
  <si>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</si>
  <si>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</si>
  <si>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</si>
  <si>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</si>
  <si>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</si>
  <si>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</si>
  <si>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</si>
  <si>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</si>
  <si>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</si>
  <si>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</si>
  <si>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</si>
  <si>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</si>
  <si>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</si>
  <si>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</si>
  <si>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</si>
  <si>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</si>
  <si>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</si>
  <si>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</si>
  <si>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</si>
  <si>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</si>
  <si>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</si>
  <si>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</si>
  <si>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</si>
  <si>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</si>
  <si>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</si>
  <si>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</si>
  <si>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</si>
  <si>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</si>
  <si>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</si>
  <si>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</si>
  <si>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</si>
  <si>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</si>
  <si>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</si>
  <si>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</si>
  <si>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</si>
  <si>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</si>
  <si>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</si>
  <si>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</si>
  <si>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</si>
  <si>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</si>
  <si>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</si>
  <si>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</si>
  <si>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</si>
  <si>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</si>
  <si>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</si>
  <si>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</si>
  <si>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</si>
  <si>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</si>
  <si>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</si>
  <si>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</si>
  <si>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</si>
  <si>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</si>
  <si>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</si>
  <si>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</si>
  <si>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</si>
  <si>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</si>
  <si>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</si>
  <si>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</si>
  <si>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</si>
  <si>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</si>
  <si>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</si>
  <si>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</si>
  <si>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</si>
  <si>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</si>
  <si>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</si>
  <si>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</si>
  <si>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</si>
  <si>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</si>
  <si>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</si>
  <si>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</si>
  <si>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</si>
  <si>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</si>
  <si>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</si>
  <si>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</si>
  <si>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</si>
  <si>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</si>
  <si>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</si>
  <si>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</si>
  <si>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</si>
  <si>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</si>
  <si>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</si>
  <si>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</si>
  <si>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</si>
  <si>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</si>
  <si>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</si>
  <si>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</si>
  <si>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</si>
  <si>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</si>
  <si>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</si>
  <si>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</si>
  <si>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</si>
  <si>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</si>
  <si>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</si>
  <si>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</si>
  <si>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</si>
  <si>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</si>
  <si>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</si>
  <si>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</si>
  <si>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</si>
  <si>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</si>
  <si>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</si>
  <si>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</si>
  <si>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</si>
  <si>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</si>
  <si>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</si>
  <si>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</si>
  <si>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</si>
  <si>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</si>
  <si>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</si>
  <si>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</si>
  <si>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</si>
  <si>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</si>
  <si>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</si>
  <si>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</si>
  <si>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</si>
  <si>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</si>
  <si>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</si>
  <si>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</si>
  <si>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</si>
  <si>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</si>
  <si>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</si>
  <si>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</si>
  <si>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</si>
  <si>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</si>
  <si>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</si>
  <si>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</si>
  <si>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</si>
  <si>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</si>
  <si>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</si>
  <si>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</si>
  <si>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</si>
  <si>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</si>
  <si>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</si>
  <si>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</si>
  <si>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</si>
  <si>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</si>
  <si>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</si>
  <si>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</si>
  <si>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</si>
  <si>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</si>
  <si>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</si>
  <si>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</si>
  <si>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</si>
  <si>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</si>
  <si>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</si>
  <si>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</si>
  <si>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</si>
  <si>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</si>
  <si>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</si>
  <si>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</si>
  <si>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</si>
  <si>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</si>
  <si>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</si>
  <si>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</si>
  <si>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</si>
  <si>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</si>
  <si>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</si>
  <si>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</si>
  <si>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</si>
  <si>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</si>
  <si>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</si>
  <si>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</si>
  <si>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</si>
  <si>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</si>
  <si>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</si>
  <si>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</si>
  <si>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</si>
  <si>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</si>
  <si>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</si>
  <si>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</si>
  <si>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</si>
  <si>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</si>
  <si>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</si>
  <si>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</si>
  <si>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</si>
  <si>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</si>
  <si>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</si>
  <si>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</si>
  <si>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</si>
  <si>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</si>
  <si>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</si>
  <si>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</si>
  <si>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</si>
  <si>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</si>
  <si>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</si>
  <si>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</si>
  <si>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</si>
  <si>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</si>
  <si>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</si>
  <si>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</si>
  <si>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</si>
  <si>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</si>
  <si>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</si>
  <si>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</si>
  <si>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</si>
  <si>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</si>
  <si>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</si>
  <si>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</si>
  <si>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</si>
  <si>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</si>
  <si>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</si>
  <si>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</si>
  <si>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</si>
  <si>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</si>
  <si>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</si>
  <si>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</si>
  <si>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</si>
  <si>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</si>
  <si>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</si>
  <si>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</si>
  <si>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</si>
  <si>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</si>
  <si>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</si>
  <si>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</si>
  <si>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</si>
  <si>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</si>
  <si>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</si>
  <si>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</si>
  <si>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</si>
  <si>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</si>
  <si>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</si>
  <si>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</si>
  <si>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</si>
  <si>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</si>
  <si>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</si>
  <si>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</si>
  <si>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</si>
  <si>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</si>
  <si>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</si>
  <si>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</si>
  <si>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</si>
  <si>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</si>
  <si>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</si>
  <si>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</si>
  <si>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</si>
  <si>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</si>
  <si>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</si>
  <si>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</si>
  <si>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</si>
  <si>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</si>
  <si>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</si>
  <si>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</si>
  <si>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</si>
  <si>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</si>
  <si>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</si>
  <si>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</si>
  <si>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</si>
  <si>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</si>
  <si>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</si>
  <si>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</si>
  <si>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</si>
  <si>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</si>
  <si>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</si>
  <si>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</si>
  <si>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</si>
  <si>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</si>
  <si>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</si>
  <si>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</si>
  <si>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</si>
  <si>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</si>
  <si>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</si>
  <si>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</si>
  <si>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</si>
  <si>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</si>
  <si>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</si>
  <si>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</si>
  <si>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</si>
  <si>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</si>
  <si>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</si>
  <si>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</si>
  <si>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</si>
  <si>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</si>
  <si>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</si>
  <si>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</si>
  <si>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</si>
  <si>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</si>
  <si>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</si>
  <si>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</si>
  <si>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</si>
  <si>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</si>
  <si>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</si>
  <si>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</si>
  <si>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</si>
  <si>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</si>
  <si>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</si>
  <si>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</si>
  <si>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</si>
  <si>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</si>
  <si>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</si>
  <si>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</si>
  <si>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</si>
  <si>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</si>
  <si>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</si>
  <si>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</si>
  <si>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</si>
  <si>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</si>
  <si>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</si>
  <si>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</si>
  <si>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</si>
  <si>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</si>
  <si>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</si>
  <si>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</si>
  <si>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</si>
  <si>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</si>
  <si>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</si>
  <si>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</si>
  <si>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</si>
  <si>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</si>
  <si>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</si>
  <si>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</si>
  <si>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</si>
  <si>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</si>
  <si>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</si>
  <si>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</si>
  <si>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</si>
  <si>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</si>
  <si>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</si>
  <si>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</si>
  <si>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</si>
  <si>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</si>
  <si>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</si>
  <si>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</si>
  <si>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</si>
  <si>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</si>
  <si>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</si>
  <si>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</si>
  <si>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</si>
  <si>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</si>
  <si>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</si>
  <si>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</si>
  <si>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</si>
  <si>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</si>
  <si>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</si>
  <si>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</si>
  <si>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</si>
  <si>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</si>
  <si>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</si>
  <si>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</si>
  <si>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</si>
  <si>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</si>
  <si>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</si>
  <si>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</si>
  <si>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</si>
  <si>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</si>
  <si>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</si>
  <si>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</si>
  <si>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</si>
  <si>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</si>
  <si>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</si>
  <si>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</si>
  <si>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</si>
  <si>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</si>
  <si>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</si>
  <si>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</si>
  <si>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</si>
  <si>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</si>
  <si>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</si>
  <si>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</si>
  <si>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</si>
  <si>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</si>
  <si>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</si>
  <si>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</si>
  <si>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</si>
  <si>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</si>
  <si>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</si>
  <si>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</si>
  <si>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</si>
  <si>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</si>
  <si>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</si>
  <si>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</si>
  <si>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</si>
  <si>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</si>
  <si>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</si>
  <si>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</si>
  <si>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</si>
  <si>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</si>
  <si>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</si>
  <si>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</si>
  <si>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</si>
  <si>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</si>
  <si>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</si>
  <si>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</si>
  <si>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</si>
  <si>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</si>
  <si>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</si>
  <si>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</si>
  <si>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</si>
  <si>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</si>
  <si>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</si>
  <si>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</si>
  <si>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</si>
  <si>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</si>
  <si>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</si>
  <si>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</si>
  <si>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</si>
  <si>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</si>
  <si>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</si>
  <si>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</si>
  <si>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</si>
  <si>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</si>
  <si>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</si>
  <si>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</si>
  <si>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</si>
  <si>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</si>
  <si>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</si>
  <si>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</si>
  <si>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</si>
  <si>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</si>
  <si>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</si>
  <si>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</si>
  <si>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</si>
  <si>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</si>
  <si>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</si>
  <si>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</si>
  <si>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</si>
  <si>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</si>
  <si>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</si>
  <si>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</si>
  <si>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</si>
  <si>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</si>
  <si>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</si>
  <si>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</si>
  <si>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</si>
  <si>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</si>
  <si>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</si>
  <si>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</si>
  <si>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</si>
  <si>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</si>
  <si>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</si>
  <si>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</si>
  <si>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</si>
  <si>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</si>
  <si>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</si>
  <si>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</si>
  <si>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</si>
  <si>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</si>
  <si>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</si>
  <si>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</si>
  <si>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</si>
  <si>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</si>
  <si>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</si>
  <si>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</si>
  <si>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</si>
  <si>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</si>
  <si>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</si>
  <si>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</si>
  <si>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</si>
  <si>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</si>
  <si>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</si>
  <si>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</si>
  <si>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</si>
  <si>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</si>
  <si>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</si>
  <si>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</si>
  <si>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</si>
  <si>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</si>
  <si>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</si>
  <si>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</si>
  <si>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</si>
  <si>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</si>
  <si>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</si>
  <si>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</si>
  <si>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</si>
  <si>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</si>
  <si>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</si>
  <si>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</si>
  <si>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</si>
  <si>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</si>
  <si>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</si>
  <si>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</si>
  <si>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</si>
  <si>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</si>
  <si>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</si>
  <si>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</si>
  <si>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</si>
  <si>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</si>
  <si>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</si>
  <si>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</si>
  <si>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</si>
  <si>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</si>
  <si>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</si>
  <si>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</si>
  <si>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</si>
  <si>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</si>
  <si>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</si>
  <si>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</si>
  <si>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</si>
  <si>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</si>
  <si>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</si>
  <si>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</si>
  <si>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</si>
  <si>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</si>
  <si>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</si>
  <si>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</si>
  <si>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</si>
  <si>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</si>
  <si>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</si>
  <si>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</si>
  <si>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</si>
  <si>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</si>
  <si>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</si>
  <si>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</si>
  <si>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</si>
  <si>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</si>
  <si>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</si>
  <si>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</si>
  <si>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</si>
  <si>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</si>
  <si>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</si>
  <si>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</si>
  <si>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</si>
  <si>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</si>
  <si>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</si>
  <si>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</si>
  <si>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</si>
  <si>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</si>
  <si>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</si>
  <si>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</si>
  <si>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</si>
  <si>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</si>
  <si>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</si>
  <si>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</si>
  <si>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</si>
  <si>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</si>
  <si>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</si>
  <si>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</si>
  <si>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</si>
  <si>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</si>
  <si>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</si>
  <si>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</si>
  <si>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</si>
  <si>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</si>
  <si>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</si>
  <si>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</si>
  <si>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</si>
  <si>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</si>
  <si>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</si>
  <si>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</si>
  <si>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</si>
  <si>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</si>
  <si>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</si>
  <si>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</si>
  <si>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</si>
  <si>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</si>
  <si>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</si>
  <si>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</si>
  <si>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</si>
  <si>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</si>
  <si>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</si>
  <si>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</si>
  <si>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</si>
  <si>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</si>
  <si>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</si>
  <si>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</si>
  <si>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</si>
  <si>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</si>
  <si>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</si>
  <si>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</si>
  <si>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</si>
  <si>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</si>
  <si>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</si>
  <si>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</si>
  <si>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</si>
  <si>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</si>
  <si>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</si>
  <si>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</si>
  <si>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</si>
  <si>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</si>
  <si>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</si>
  <si>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</si>
  <si>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</si>
  <si>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</si>
  <si>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</si>
  <si>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</si>
  <si>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</si>
  <si>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</si>
  <si>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</si>
  <si>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</si>
  <si>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</si>
  <si>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</si>
  <si>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</si>
  <si>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</si>
  <si>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</si>
  <si>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</si>
  <si>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</si>
  <si>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</si>
  <si>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</si>
  <si>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</si>
  <si>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</si>
  <si>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</si>
  <si>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</si>
  <si>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</si>
  <si>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</si>
  <si>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</si>
  <si>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</si>
  <si>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</si>
  <si>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</si>
  <si>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</si>
  <si>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</si>
  <si>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</si>
  <si>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</si>
  <si>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</si>
  <si>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</si>
  <si>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</si>
  <si>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</si>
  <si>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</si>
  <si>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</si>
  <si>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</si>
  <si>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</si>
  <si>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</si>
  <si>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</si>
  <si>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</si>
  <si>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</si>
  <si>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</si>
  <si>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</si>
  <si>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</si>
  <si>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</si>
  <si>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</si>
  <si>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</si>
  <si>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</si>
  <si>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</si>
  <si>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</si>
  <si>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</si>
  <si>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</si>
  <si>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</si>
  <si>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</si>
  <si>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</si>
  <si>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</si>
  <si>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</si>
  <si>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</si>
  <si>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</si>
  <si>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</si>
  <si>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</si>
  <si>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</si>
  <si>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</si>
  <si>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</si>
  <si>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</si>
  <si>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</si>
  <si>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</si>
  <si>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</si>
  <si>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</si>
  <si>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</si>
  <si>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</si>
  <si>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</si>
  <si>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</si>
  <si>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</si>
  <si>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</si>
  <si>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</si>
  <si>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</si>
  <si>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</si>
  <si>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</si>
  <si>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</si>
  <si>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</si>
  <si>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</si>
  <si>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</si>
  <si>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</si>
  <si>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</si>
  <si>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</si>
  <si>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</si>
  <si>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</si>
  <si>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</si>
  <si>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</si>
  <si>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</si>
  <si>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</si>
  <si>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</si>
  <si>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</si>
  <si>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</si>
  <si>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</si>
  <si>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</si>
  <si>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</si>
  <si>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</si>
  <si>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</si>
  <si>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</si>
  <si>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</si>
  <si>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</si>
  <si>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</si>
  <si>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</si>
  <si>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</si>
  <si>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</si>
  <si>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</si>
  <si>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</si>
  <si>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</si>
  <si>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</si>
  <si>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</si>
  <si>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</si>
  <si>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</si>
  <si>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</si>
  <si>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</si>
  <si>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</si>
  <si>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</si>
  <si>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</si>
  <si>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</si>
  <si>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</si>
  <si>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</si>
  <si>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</si>
  <si>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</si>
  <si>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</si>
  <si>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</si>
  <si>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</si>
  <si>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</si>
  <si>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</si>
  <si>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</si>
  <si>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</si>
  <si>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</si>
  <si>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</si>
  <si>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</si>
  <si>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</si>
  <si>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</si>
  <si>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</si>
  <si>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</si>
  <si>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</si>
  <si>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</si>
  <si>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</si>
  <si>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</si>
  <si>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</si>
  <si>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</si>
  <si>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</si>
  <si>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</si>
  <si>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</si>
  <si>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</si>
  <si>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</si>
  <si>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</si>
  <si>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</si>
  <si>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</si>
  <si>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</si>
  <si>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</si>
  <si>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</si>
  <si>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</si>
  <si>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</si>
  <si>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</si>
  <si>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</si>
  <si>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</si>
  <si>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</si>
  <si>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</si>
  <si>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</si>
  <si>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</si>
  <si>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</si>
  <si>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</si>
  <si>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</si>
  <si>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</si>
  <si>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</si>
  <si>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</si>
  <si>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</si>
  <si>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</si>
  <si>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</si>
  <si>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</si>
  <si>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</si>
  <si>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</si>
  <si>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</si>
  <si>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</si>
  <si>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</si>
  <si>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</si>
  <si>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</si>
  <si>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</si>
  <si>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</si>
  <si>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</si>
  <si>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</si>
  <si>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</si>
  <si>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</si>
  <si>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</si>
  <si>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</si>
  <si>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</si>
  <si>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</si>
  <si>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</si>
  <si>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</si>
  <si>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</si>
  <si>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</si>
  <si>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</si>
  <si>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</si>
  <si>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</si>
  <si>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</si>
  <si>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</si>
  <si>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</si>
  <si>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</si>
  <si>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</si>
  <si>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</si>
  <si>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</si>
  <si>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</si>
  <si>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</si>
  <si>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</si>
  <si>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</si>
  <si>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</si>
  <si>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</si>
  <si>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</si>
  <si>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</si>
  <si>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</si>
  <si>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</si>
  <si>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</si>
  <si>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</si>
  <si>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</si>
  <si>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</si>
  <si>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</si>
  <si>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</si>
  <si>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</si>
  <si>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</si>
  <si>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</si>
  <si>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</si>
  <si>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</si>
  <si>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</si>
  <si>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</si>
  <si>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</si>
  <si>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</si>
  <si>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</si>
  <si>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</si>
  <si>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</si>
  <si>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</si>
  <si>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</si>
  <si>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</si>
  <si>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</si>
  <si>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</si>
  <si>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</si>
  <si>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</si>
  <si>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</si>
  <si>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</si>
  <si>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</si>
  <si>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</si>
  <si>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</si>
  <si>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</si>
  <si>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</si>
  <si>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</si>
  <si>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</si>
  <si>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</si>
  <si>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</si>
  <si>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</si>
  <si>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</si>
  <si>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</si>
  <si>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</si>
  <si>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</si>
  <si>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</si>
  <si>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</si>
  <si>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</si>
  <si>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</si>
  <si>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</si>
  <si>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</si>
  <si>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</si>
  <si>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</si>
  <si>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</si>
  <si>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</si>
  <si>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</si>
  <si>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</si>
  <si>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</si>
  <si>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</si>
  <si>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</si>
  <si>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</si>
  <si>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</si>
  <si>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</si>
  <si>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</si>
  <si>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</si>
  <si>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</si>
  <si>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</si>
  <si>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</si>
  <si>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</si>
  <si>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</si>
  <si>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</si>
  <si>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</si>
  <si>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</si>
  <si>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</si>
  <si>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</si>
  <si>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</si>
  <si>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</si>
  <si>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</si>
  <si>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</si>
  <si>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</si>
  <si>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</si>
  <si>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</si>
  <si>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</si>
  <si>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</si>
  <si>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</si>
  <si>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</si>
  <si>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</si>
  <si>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</si>
  <si>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</si>
  <si>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</si>
  <si>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</si>
  <si>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</si>
  <si>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</si>
  <si>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</si>
  <si>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</si>
  <si>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</si>
  <si>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</si>
  <si>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</si>
  <si>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</si>
  <si>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</si>
  <si>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</si>
  <si>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</si>
  <si>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</si>
  <si>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</si>
  <si>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</si>
  <si>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</si>
  <si>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</si>
  <si>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</si>
  <si>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</si>
  <si>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</si>
  <si>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</si>
  <si>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</si>
  <si>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</si>
  <si>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</si>
  <si>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</si>
  <si>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</si>
  <si>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</si>
  <si>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</si>
  <si>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</si>
  <si>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</si>
  <si>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</si>
  <si>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</si>
  <si>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</si>
  <si>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</si>
  <si>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</si>
  <si>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</si>
  <si>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</si>
  <si>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</si>
  <si>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</si>
  <si>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</si>
  <si>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</si>
  <si>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</si>
  <si>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</si>
  <si>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</si>
  <si>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</si>
  <si>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</si>
  <si>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</si>
  <si>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</si>
  <si>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</si>
  <si>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</si>
  <si>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</si>
  <si>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</si>
  <si>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</si>
  <si>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</si>
  <si>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</si>
  <si>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</si>
  <si>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</si>
  <si>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</si>
  <si>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</si>
  <si>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</si>
  <si>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</si>
  <si>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</si>
  <si>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</si>
  <si>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</si>
  <si>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</si>
  <si>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</si>
  <si>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</si>
  <si>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</si>
  <si>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</si>
  <si>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</si>
  <si>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</si>
  <si>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</si>
  <si>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</si>
  <si>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</si>
  <si>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</si>
  <si>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</si>
  <si>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</si>
  <si>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</si>
  <si>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</si>
  <si>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</si>
  <si>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</si>
  <si>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</si>
  <si>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</si>
  <si>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</si>
  <si>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</si>
  <si>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</si>
  <si>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</si>
  <si>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</si>
  <si>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</si>
  <si>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</si>
  <si>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</si>
  <si>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</si>
  <si>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</si>
  <si>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</si>
  <si>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</si>
  <si>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</si>
  <si>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</si>
  <si>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</si>
  <si>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</si>
  <si>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</si>
  <si>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</si>
  <si>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</si>
  <si>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</si>
  <si>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</si>
  <si>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</si>
  <si>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</si>
  <si>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</si>
  <si>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</si>
  <si>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</si>
  <si>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</si>
  <si>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</si>
  <si>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</si>
  <si>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</si>
  <si>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</si>
  <si>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</si>
  <si>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</si>
  <si>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</si>
  <si>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</si>
  <si>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</si>
  <si>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</si>
  <si>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</si>
  <si>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</si>
  <si>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</si>
  <si>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</si>
  <si>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</si>
  <si>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</si>
  <si>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</si>
  <si>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</si>
  <si>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</si>
  <si>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</si>
  <si>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</si>
  <si>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</si>
  <si>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</si>
  <si>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</si>
  <si>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</si>
  <si>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</si>
  <si>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</si>
  <si>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</si>
  <si>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</si>
  <si>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</si>
  <si>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</si>
  <si>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</si>
  <si>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</si>
  <si>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</si>
  <si>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</si>
  <si>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</si>
  <si>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</si>
  <si>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</si>
  <si>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</si>
  <si>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</si>
  <si>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</si>
  <si>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</si>
  <si>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</si>
  <si>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</si>
  <si>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</si>
  <si>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</si>
  <si>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</si>
  <si>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</si>
  <si>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</si>
  <si>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</si>
  <si>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</si>
  <si>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</si>
  <si>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</si>
  <si>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</si>
  <si>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</si>
  <si>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</si>
  <si>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</si>
  <si>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</si>
  <si>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</si>
  <si>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</si>
  <si>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</si>
  <si>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</si>
  <si>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</si>
  <si>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</si>
  <si>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</si>
  <si>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</si>
  <si>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</si>
  <si>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</si>
  <si>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</si>
  <si>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</si>
  <si>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</si>
  <si>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</si>
  <si>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</si>
  <si>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</si>
  <si>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</si>
  <si>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</si>
  <si>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</si>
  <si>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</si>
  <si>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</si>
  <si>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</si>
  <si>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</si>
  <si>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</si>
  <si>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</si>
  <si>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</si>
  <si>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</si>
  <si>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</si>
  <si>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</si>
  <si>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</si>
  <si>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</si>
  <si>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</si>
  <si>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</si>
  <si>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</si>
  <si>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</si>
  <si>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</si>
  <si>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</si>
  <si>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</si>
  <si>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</si>
  <si>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</si>
  <si>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</si>
  <si>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</si>
  <si>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</si>
  <si>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</si>
  <si>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</si>
  <si>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</si>
  <si>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</si>
  <si>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</si>
  <si>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</si>
  <si>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</si>
  <si>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</si>
  <si>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</si>
  <si>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</si>
  <si>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</si>
  <si>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</si>
  <si>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</si>
  <si>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</si>
  <si>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</si>
  <si>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</si>
  <si>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</si>
  <si>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</si>
  <si>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</si>
  <si>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</si>
  <si>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</si>
  <si>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</si>
  <si>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</si>
  <si>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</si>
  <si>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</si>
  <si>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</si>
  <si>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</si>
  <si>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</si>
  <si>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</si>
  <si>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</si>
  <si>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</si>
  <si>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</si>
  <si>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</si>
  <si>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</si>
  <si>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</si>
  <si>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</si>
  <si>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</si>
  <si>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</si>
  <si>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</si>
  <si>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</si>
  <si>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</si>
  <si>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</si>
  <si>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</si>
  <si>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</si>
  <si>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</si>
  <si>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</si>
  <si>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</si>
  <si>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</si>
  <si>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</si>
  <si>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</si>
  <si>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</si>
  <si>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</si>
  <si>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</si>
  <si>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</si>
  <si>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</si>
  <si>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</si>
  <si>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</si>
  <si>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</si>
  <si>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</si>
  <si>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</si>
  <si>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</si>
  <si>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</si>
  <si>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</si>
  <si>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</si>
  <si>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</si>
  <si>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</si>
  <si>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</si>
  <si>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</si>
  <si>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</si>
  <si>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</si>
  <si>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</si>
  <si>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</si>
  <si>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</si>
  <si>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</si>
  <si>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</si>
  <si>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</si>
  <si>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</si>
  <si>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</si>
  <si>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</si>
  <si>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</si>
  <si>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</si>
  <si>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</si>
  <si>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</si>
  <si>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</si>
  <si>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</si>
  <si>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</si>
  <si>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</si>
  <si>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</si>
  <si>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</si>
  <si>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</si>
  <si>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</si>
  <si>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</si>
  <si>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</si>
  <si>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</si>
  <si>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</si>
  <si>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</si>
  <si>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</si>
  <si>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</si>
  <si>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</si>
  <si>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</si>
  <si>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</si>
  <si>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</si>
  <si>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</si>
  <si>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</si>
  <si>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</si>
  <si>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</si>
  <si>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</si>
  <si>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</si>
  <si>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</si>
  <si>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</si>
  <si>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</si>
  <si>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</si>
  <si>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</si>
  <si>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</si>
  <si>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</si>
  <si>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</si>
  <si>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</si>
  <si>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</si>
  <si>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</si>
  <si>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</si>
  <si>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</si>
  <si>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</si>
  <si>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</si>
  <si>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</si>
  <si>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</si>
  <si>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</si>
  <si>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</si>
  <si>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</si>
  <si>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</si>
  <si>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</si>
  <si>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</si>
  <si>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</si>
  <si>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</si>
  <si>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</si>
  <si>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</si>
  <si>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</si>
  <si>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</si>
  <si>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</si>
  <si>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</si>
  <si>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</si>
  <si>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</si>
  <si>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</si>
  <si>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</si>
  <si>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</si>
  <si>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</si>
  <si>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</si>
  <si>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</si>
  <si>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</si>
  <si>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</si>
  <si>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</si>
  <si>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</si>
  <si>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</si>
  <si>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</si>
  <si>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</si>
  <si>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</si>
  <si>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</si>
  <si>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</si>
  <si>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</si>
  <si>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</si>
  <si>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</si>
  <si>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</si>
  <si>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</si>
  <si>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</si>
  <si>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</si>
  <si>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</si>
  <si>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</si>
  <si>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</si>
  <si>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</si>
  <si>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</si>
  <si>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</si>
  <si>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</si>
  <si>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</si>
  <si>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</si>
  <si>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</si>
  <si>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</si>
  <si>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</si>
  <si>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</si>
  <si>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</si>
  <si>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</si>
  <si>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</si>
  <si>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</si>
  <si>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</si>
  <si>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</si>
  <si>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</si>
  <si>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</si>
  <si>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</si>
  <si>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</si>
  <si>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</si>
  <si>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</si>
  <si>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</si>
  <si>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</si>
  <si>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</si>
  <si>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</si>
  <si>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</si>
  <si>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</si>
  <si>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</si>
  <si>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</si>
  <si>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</si>
  <si>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</si>
  <si>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</si>
  <si>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</si>
  <si>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</si>
  <si>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</si>
  <si>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</si>
  <si>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</si>
  <si>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</si>
  <si>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</si>
  <si>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</si>
  <si>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</si>
  <si>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</si>
  <si>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</si>
  <si>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</si>
  <si>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</si>
  <si>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</si>
  <si>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</si>
  <si>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</si>
  <si>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</si>
  <si>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</si>
  <si>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</si>
  <si>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</si>
  <si>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</si>
  <si>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</si>
  <si>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</si>
  <si>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</si>
  <si>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</si>
  <si>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</si>
  <si>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</si>
  <si>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</si>
  <si>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</si>
  <si>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</si>
  <si>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</si>
  <si>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</si>
  <si>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</si>
  <si>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</si>
  <si>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</si>
  <si>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</si>
  <si>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</si>
  <si>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</si>
  <si>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</si>
  <si>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</si>
  <si>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</si>
  <si>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</si>
  <si>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</si>
  <si>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</si>
  <si>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</si>
  <si>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</si>
  <si>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</si>
  <si>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</si>
  <si>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</si>
  <si>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</si>
  <si>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</si>
  <si>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</si>
  <si>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</si>
  <si>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</si>
  <si>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</si>
  <si>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</si>
  <si>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</si>
  <si>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</si>
  <si>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</si>
  <si>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</si>
  <si>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</si>
  <si>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</si>
  <si>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</si>
  <si>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</si>
  <si>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</si>
  <si>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</si>
  <si>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</si>
  <si>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</si>
  <si>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</si>
  <si>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</si>
  <si>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</si>
  <si>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</si>
  <si>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</si>
  <si>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</si>
  <si>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</si>
  <si>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</si>
  <si>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</si>
  <si>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</si>
  <si>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</si>
  <si>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</si>
  <si>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</si>
  <si>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</si>
  <si>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</si>
  <si>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</si>
  <si>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</si>
  <si>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</si>
  <si>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</si>
  <si>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</si>
  <si>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</si>
  <si>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</si>
  <si>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</si>
  <si>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</si>
  <si>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</si>
  <si>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</si>
  <si>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</si>
  <si>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</si>
  <si>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</si>
  <si>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</si>
  <si>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</si>
  <si>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</si>
  <si>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</si>
  <si>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</si>
  <si>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</si>
  <si>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</si>
  <si>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</si>
  <si>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</si>
  <si>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</si>
  <si>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</si>
  <si>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</si>
  <si>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</si>
  <si>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</si>
  <si>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</si>
  <si>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</si>
  <si>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</si>
  <si>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</si>
  <si>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</si>
  <si>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</si>
  <si>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</si>
  <si>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</si>
  <si>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</si>
  <si>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</si>
  <si>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</si>
  <si>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</si>
  <si>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</si>
  <si>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</si>
  <si>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</si>
  <si>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</si>
  <si>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</si>
  <si>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</si>
  <si>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</si>
  <si>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</si>
  <si>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</si>
  <si>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</si>
  <si>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</si>
  <si>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</si>
  <si>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</si>
  <si>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</si>
  <si>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</si>
  <si>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</si>
  <si>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</si>
  <si>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</si>
  <si>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</si>
  <si>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</si>
  <si>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</si>
  <si>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</si>
  <si>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</si>
  <si>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</si>
  <si>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</si>
  <si>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</si>
  <si>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</si>
  <si>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</si>
  <si>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</si>
  <si>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</si>
  <si>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</si>
  <si>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</si>
  <si>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</si>
  <si>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</si>
  <si>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</si>
  <si>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</si>
  <si>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</si>
  <si>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</si>
  <si>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</si>
  <si>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</si>
  <si>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</si>
  <si>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</si>
  <si>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</si>
  <si>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</si>
  <si>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</si>
  <si>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</si>
  <si>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</si>
  <si>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</si>
  <si>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</si>
  <si>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</si>
  <si>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</si>
  <si>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</si>
  <si>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</si>
  <si>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</si>
  <si>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</si>
  <si>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</si>
  <si>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</si>
  <si>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</si>
  <si>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</si>
  <si>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</si>
  <si>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</si>
  <si>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</si>
  <si>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</si>
  <si>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</si>
  <si>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</si>
  <si>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</si>
  <si>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</si>
  <si>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</si>
  <si>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</si>
  <si>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</si>
  <si>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</si>
  <si>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</si>
  <si>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</si>
  <si>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</si>
  <si>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</si>
  <si>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</si>
  <si>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</si>
  <si>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</si>
  <si>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</si>
  <si>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</si>
  <si>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</si>
  <si>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</si>
  <si>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</si>
  <si>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</si>
  <si>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</si>
  <si>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</si>
  <si>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</si>
  <si>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</si>
  <si>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</si>
  <si>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</si>
  <si>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</si>
  <si>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</si>
  <si>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</si>
  <si>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</si>
  <si>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</si>
  <si>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</si>
  <si>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</si>
  <si>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</si>
  <si>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</si>
  <si>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</si>
  <si>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</si>
  <si>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</si>
  <si>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</si>
  <si>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</si>
  <si>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</si>
  <si>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</si>
  <si>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</si>
  <si>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</si>
  <si>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</si>
  <si>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</si>
  <si>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</si>
  <si>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</si>
  <si>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</si>
  <si>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</si>
  <si>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</si>
  <si>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</si>
  <si>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</si>
  <si>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</si>
  <si>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</si>
  <si>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</si>
  <si>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</si>
  <si>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</si>
  <si>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</si>
  <si>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</si>
  <si>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</si>
  <si>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</si>
  <si>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</si>
  <si>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</si>
  <si>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</si>
  <si>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</si>
  <si>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</si>
  <si>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</si>
  <si>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</si>
  <si>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</si>
  <si>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</si>
  <si>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</si>
  <si>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</si>
  <si>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</si>
  <si>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</si>
  <si>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</si>
  <si>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</si>
  <si>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</si>
  <si>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</si>
  <si>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</si>
  <si>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</si>
  <si>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</si>
  <si>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</si>
  <si>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</si>
  <si>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</si>
  <si>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</si>
  <si>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</si>
  <si>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</si>
  <si>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</si>
  <si>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</si>
  <si>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</si>
  <si>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</si>
  <si>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</si>
  <si>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</si>
  <si>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</si>
  <si>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</si>
  <si>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</si>
  <si>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</si>
  <si>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</si>
  <si>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</si>
  <si>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</si>
  <si>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</si>
  <si>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</si>
  <si>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</si>
  <si>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</si>
  <si>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</si>
  <si>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</si>
  <si>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</si>
  <si>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</si>
  <si>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</si>
  <si>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</si>
  <si>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</si>
  <si>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</si>
  <si>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</si>
  <si>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</si>
  <si>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</si>
  <si>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</si>
  <si>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</si>
  <si>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</si>
  <si>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</si>
  <si>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</si>
  <si>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</si>
  <si>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</si>
  <si>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</si>
  <si>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</si>
  <si>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</si>
  <si>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</si>
  <si>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</si>
  <si>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</si>
  <si>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</si>
  <si>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</si>
  <si>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</si>
  <si>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</si>
  <si>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</si>
  <si>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</si>
  <si>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</si>
  <si>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</si>
  <si>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</si>
  <si>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</si>
  <si>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</si>
  <si>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</si>
  <si>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</si>
  <si>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</si>
  <si>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</si>
  <si>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</si>
  <si>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</si>
  <si>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</si>
  <si>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</si>
  <si>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</si>
  <si>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</si>
  <si>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</si>
  <si>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</si>
  <si>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</si>
  <si>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</si>
  <si>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</si>
  <si>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</si>
  <si>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</si>
  <si>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</si>
  <si>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</si>
  <si>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</si>
  <si>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</si>
  <si>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</si>
  <si>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</si>
  <si>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</si>
  <si>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</si>
  <si>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</si>
  <si>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</si>
  <si>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</si>
  <si>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</si>
  <si>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</si>
  <si>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</si>
  <si>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</si>
  <si>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</si>
  <si>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</si>
  <si>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</si>
  <si>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</si>
  <si>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</si>
  <si>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</si>
  <si>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</si>
  <si>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</si>
  <si>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</si>
  <si>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</si>
  <si>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</si>
  <si>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</si>
  <si>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</si>
  <si>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</si>
  <si>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</si>
  <si>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</si>
  <si>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</si>
  <si>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</si>
  <si>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</si>
  <si>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</si>
  <si>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</si>
  <si>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</si>
  <si>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</si>
  <si>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</si>
  <si>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</si>
  <si>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</si>
  <si>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</si>
  <si>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</si>
  <si>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</si>
  <si>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</si>
  <si>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</si>
  <si>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</si>
  <si>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</si>
  <si>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</si>
  <si>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</si>
  <si>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</si>
  <si>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</si>
  <si>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</si>
  <si>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</si>
  <si>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</si>
  <si>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</si>
  <si>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</si>
  <si>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</si>
  <si>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</si>
  <si>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</si>
  <si>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</si>
  <si>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</si>
  <si>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</si>
  <si>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</si>
  <si>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</si>
  <si>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</si>
  <si>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</si>
  <si>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</si>
  <si>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</si>
  <si>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</si>
  <si>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</si>
  <si>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</si>
  <si>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</si>
  <si>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</si>
  <si>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</si>
  <si>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</si>
  <si>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</si>
  <si>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</si>
  <si>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</si>
  <si>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</si>
  <si>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</si>
  <si>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</si>
  <si>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</si>
  <si>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</si>
  <si>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</si>
  <si>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</si>
  <si>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</si>
  <si>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</si>
  <si>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</si>
  <si>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</si>
  <si>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</si>
  <si>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</si>
  <si>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</si>
  <si>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</si>
  <si>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</si>
  <si>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</si>
  <si>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</si>
  <si>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</si>
  <si>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</si>
  <si>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</si>
  <si>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</si>
  <si>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</si>
  <si>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</si>
  <si>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</si>
  <si>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</si>
  <si>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</si>
  <si>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</si>
  <si>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</si>
  <si>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</si>
  <si>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</si>
  <si>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</si>
  <si>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</si>
  <si>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</si>
  <si>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</si>
  <si>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</si>
  <si>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</si>
  <si>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</si>
  <si>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</si>
  <si>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</si>
  <si>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</si>
  <si>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</si>
  <si>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</si>
  <si>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</si>
  <si>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</si>
  <si>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</si>
  <si>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</si>
  <si>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</si>
  <si>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</si>
  <si>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</si>
  <si>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</si>
  <si>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</si>
  <si>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</si>
  <si>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</si>
  <si>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</si>
  <si>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</si>
  <si>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</si>
  <si>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</si>
  <si>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</si>
  <si>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</si>
  <si>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</si>
  <si>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</si>
  <si>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</si>
  <si>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</si>
  <si>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</si>
  <si>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</si>
  <si>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</si>
  <si>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</si>
  <si>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</si>
  <si>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</si>
  <si>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</si>
  <si>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</si>
  <si>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</si>
  <si>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</si>
  <si>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</si>
  <si>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</si>
  <si>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</si>
  <si>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</si>
  <si>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</si>
  <si>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</si>
  <si>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</si>
  <si>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</si>
  <si>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</si>
  <si>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</si>
  <si>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</si>
  <si>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</si>
  <si>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</si>
  <si>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</si>
  <si>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</si>
  <si>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</si>
  <si>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</si>
  <si>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</si>
  <si>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</si>
  <si>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</si>
  <si>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</si>
  <si>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</si>
  <si>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</si>
  <si>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</si>
  <si>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</si>
  <si>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</si>
  <si>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</si>
  <si>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</si>
  <si>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</si>
  <si>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</si>
  <si>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</si>
  <si>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</si>
  <si>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</si>
  <si>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</si>
  <si>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</si>
  <si>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</si>
  <si>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</si>
  <si>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</si>
  <si>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</si>
  <si>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</si>
  <si>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</si>
  <si>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</si>
  <si>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</si>
  <si>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</si>
  <si>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</si>
  <si>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</si>
  <si>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</si>
  <si>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</si>
  <si>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</si>
  <si>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</si>
  <si>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</si>
  <si>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</si>
  <si>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</si>
  <si>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</si>
  <si>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</si>
  <si>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</si>
  <si>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</si>
  <si>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</si>
  <si>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</si>
  <si>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</si>
  <si>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</si>
  <si>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</si>
  <si>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</si>
  <si>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</si>
  <si>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</si>
  <si>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</si>
  <si>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</si>
  <si>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</si>
  <si>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</si>
  <si>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</si>
  <si>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</si>
  <si>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</si>
  <si>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</si>
  <si>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</si>
  <si>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</si>
  <si>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</si>
  <si>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</si>
  <si>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</si>
  <si>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</si>
  <si>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</si>
  <si>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</si>
  <si>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</si>
  <si>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</si>
  <si>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</si>
  <si>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</si>
  <si>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</si>
  <si>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</si>
  <si>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</si>
  <si>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</si>
  <si>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</si>
  <si>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</si>
  <si>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</si>
  <si>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</si>
  <si>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</si>
  <si>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</si>
  <si>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</si>
  <si>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</si>
  <si>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</si>
  <si>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</si>
  <si>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</si>
  <si>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</si>
  <si>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</si>
  <si>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</si>
  <si>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</si>
  <si>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</si>
  <si>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</si>
  <si>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</si>
  <si>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</si>
  <si>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</si>
  <si>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</si>
  <si>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</si>
  <si>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</si>
  <si>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</si>
  <si>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</si>
  <si>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</si>
  <si>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</si>
  <si>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</si>
  <si>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</si>
  <si>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</si>
  <si>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</si>
  <si>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</si>
  <si>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</si>
  <si>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</si>
  <si>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</si>
  <si>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</si>
  <si>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</si>
  <si>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</si>
  <si>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</si>
  <si>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</si>
  <si>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</si>
  <si>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</si>
  <si>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</si>
  <si>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</si>
  <si>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</si>
  <si>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</si>
  <si>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</si>
  <si>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</si>
  <si>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</si>
  <si>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</si>
  <si>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</si>
  <si>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</si>
  <si>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</si>
  <si>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</si>
  <si>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</si>
  <si>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</si>
  <si>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</si>
  <si>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</si>
  <si>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</si>
  <si>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</si>
  <si>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</si>
  <si>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</si>
  <si>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</si>
  <si>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</si>
  <si>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</si>
  <si>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</si>
  <si>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</si>
  <si>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</si>
  <si>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</si>
  <si>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</si>
  <si>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</si>
  <si>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</si>
  <si>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</si>
  <si>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</si>
  <si>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</si>
  <si>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</si>
  <si>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</si>
  <si>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</si>
  <si>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</si>
  <si>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</si>
  <si>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</si>
  <si>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</si>
  <si>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</si>
  <si>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</si>
  <si>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</si>
  <si>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</si>
  <si>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</si>
  <si>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</si>
  <si>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</si>
  <si>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</si>
  <si>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</si>
  <si>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</si>
  <si>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</si>
  <si>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</si>
  <si>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</si>
  <si>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</si>
  <si>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</si>
  <si>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</si>
  <si>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</si>
  <si>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</si>
  <si>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</si>
  <si>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</si>
  <si>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</si>
  <si>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</si>
  <si>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</si>
  <si>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</si>
  <si>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</si>
  <si>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</si>
  <si>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</si>
  <si>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</si>
  <si>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</si>
  <si>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</si>
  <si>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</si>
  <si>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</si>
  <si>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</si>
  <si>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</si>
  <si>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</si>
  <si>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</si>
  <si>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</si>
  <si>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</si>
  <si>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</si>
  <si>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</si>
  <si>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</si>
  <si>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</si>
  <si>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</si>
  <si>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</si>
  <si>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</si>
  <si>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</si>
  <si>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</si>
  <si>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</si>
  <si>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</si>
  <si>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</si>
  <si>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</si>
  <si>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</si>
  <si>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</si>
  <si>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</si>
  <si>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</si>
  <si>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</si>
  <si>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</si>
  <si>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</si>
  <si>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</si>
  <si>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</si>
  <si>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</si>
  <si>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</si>
  <si>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</si>
  <si>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</si>
  <si>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</si>
  <si>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</si>
  <si>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</si>
  <si>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</si>
  <si>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</si>
  <si>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</si>
  <si>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</si>
  <si>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</si>
  <si>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</si>
  <si>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</si>
  <si>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</si>
  <si>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</si>
  <si>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</si>
  <si>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</si>
  <si>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</si>
  <si>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</si>
  <si>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</si>
  <si>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</si>
  <si>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</si>
  <si>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</si>
  <si>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</si>
  <si>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</si>
  <si>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</si>
  <si>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</si>
  <si>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</si>
  <si>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</si>
  <si>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</si>
  <si>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</si>
  <si>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</si>
  <si>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</si>
  <si>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</si>
  <si>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</si>
  <si>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</si>
  <si>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</si>
  <si>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</si>
  <si>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</si>
  <si>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</si>
  <si>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</si>
  <si>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</si>
  <si>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</si>
  <si>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</si>
  <si>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</si>
  <si>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</si>
  <si>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</si>
  <si>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</si>
  <si>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</si>
  <si>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</si>
  <si>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</si>
  <si>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</si>
  <si>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</si>
  <si>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</si>
  <si>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</si>
  <si>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</si>
  <si>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</si>
  <si>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</si>
  <si>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</si>
  <si>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</si>
  <si>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</si>
  <si>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</si>
  <si>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</si>
  <si>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</si>
  <si>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</si>
  <si>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</si>
  <si>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</si>
  <si>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</si>
  <si>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</si>
  <si>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</si>
  <si>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</si>
  <si>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</si>
  <si>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</si>
  <si>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</si>
  <si>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</si>
  <si>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</si>
  <si>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</si>
  <si>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</si>
  <si>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</si>
  <si>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</si>
  <si>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</si>
  <si>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</si>
  <si>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</si>
  <si>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</si>
  <si>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</si>
  <si>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</si>
  <si>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</si>
  <si>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</si>
  <si>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</si>
  <si>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</si>
  <si>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</si>
  <si>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</si>
  <si>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</si>
  <si>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</si>
  <si>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</si>
  <si>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</si>
  <si>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</si>
  <si>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</si>
  <si>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</si>
  <si>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</si>
  <si>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</si>
  <si>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</si>
  <si>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</si>
  <si>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</si>
  <si>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</si>
  <si>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</si>
  <si>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</si>
  <si>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</si>
  <si>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</si>
  <si>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</si>
  <si>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</si>
  <si>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</si>
  <si>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</si>
  <si>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</si>
  <si>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</si>
  <si>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</si>
  <si>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</si>
  <si>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</si>
  <si>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</si>
  <si>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</si>
  <si>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</si>
  <si>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</si>
  <si>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</si>
  <si>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</si>
  <si>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</si>
  <si>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</si>
  <si>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</si>
  <si>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</si>
  <si>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</si>
  <si>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</si>
  <si>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</si>
  <si>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</si>
  <si>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</si>
  <si>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</si>
  <si>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</si>
  <si>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</si>
  <si>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</si>
  <si>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</si>
  <si>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</si>
  <si>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</si>
  <si>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</si>
  <si>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</si>
  <si>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</si>
  <si>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</si>
  <si>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</si>
  <si>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</si>
  <si>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</si>
  <si>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</si>
  <si>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</si>
  <si>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</si>
  <si>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</si>
  <si>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</si>
  <si>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</si>
  <si>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</si>
  <si>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</si>
  <si>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</si>
  <si>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</si>
  <si>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</si>
  <si>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</si>
  <si>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</si>
  <si>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</si>
  <si>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</si>
  <si>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</si>
  <si>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</si>
  <si>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</si>
  <si>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</si>
  <si>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</si>
  <si>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</si>
  <si>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</si>
  <si>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</si>
  <si>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</si>
  <si>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</si>
  <si>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</si>
  <si>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</si>
  <si>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</si>
  <si>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</si>
  <si>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</si>
  <si>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</si>
  <si>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</si>
  <si>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</si>
  <si>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</si>
  <si>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</si>
  <si>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</si>
  <si>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</si>
  <si>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</si>
  <si>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</si>
  <si>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</si>
  <si>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</si>
  <si>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</si>
  <si>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</si>
  <si>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</si>
  <si>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</si>
  <si>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</si>
  <si>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</si>
  <si>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</si>
  <si>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</si>
  <si>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</si>
  <si>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</si>
  <si>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</si>
  <si>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</si>
  <si>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</si>
  <si>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</si>
  <si>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</si>
  <si>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</si>
  <si>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</si>
  <si>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</si>
  <si>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</si>
  <si>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</si>
  <si>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</si>
  <si>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</si>
  <si>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</si>
  <si>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</si>
  <si>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</si>
  <si>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</si>
  <si>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</si>
  <si>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</si>
  <si>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</si>
  <si>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</si>
  <si>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</si>
  <si>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</si>
  <si>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</si>
  <si>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</si>
  <si>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</si>
  <si>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</si>
  <si>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</si>
  <si>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</si>
  <si>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</si>
  <si>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</si>
  <si>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</si>
  <si>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</si>
  <si>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</si>
  <si>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</si>
  <si>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</si>
  <si>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</si>
  <si>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</si>
  <si>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</si>
  <si>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</si>
  <si>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</si>
  <si>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</si>
  <si>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</si>
  <si>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</si>
  <si>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</si>
  <si>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</si>
  <si>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</si>
  <si>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</si>
  <si>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</si>
  <si>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</si>
  <si>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</si>
  <si>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</si>
  <si>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</si>
  <si>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</si>
  <si>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</si>
  <si>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</si>
  <si>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</si>
  <si>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</si>
  <si>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</si>
  <si>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</si>
  <si>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</si>
  <si>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</si>
  <si>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</si>
  <si>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</si>
  <si>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</si>
  <si>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</si>
  <si>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</si>
  <si>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</si>
  <si>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</si>
  <si>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</si>
  <si>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</si>
  <si>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</si>
  <si>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</si>
  <si>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</si>
  <si>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</si>
  <si>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</si>
  <si>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</si>
  <si>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</si>
  <si>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</si>
  <si>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</si>
  <si>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</si>
  <si>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</si>
  <si>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</si>
  <si>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</si>
  <si>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</si>
  <si>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</si>
  <si>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</si>
  <si>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</si>
  <si>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</si>
  <si>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</si>
  <si>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</si>
  <si>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</si>
  <si>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</si>
  <si>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</si>
  <si>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</si>
  <si>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</si>
  <si>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</si>
  <si>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</si>
  <si>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</si>
  <si>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</si>
  <si>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</si>
  <si>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</si>
  <si>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</si>
  <si>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</si>
  <si>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</si>
  <si>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</si>
  <si>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</si>
  <si>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</si>
  <si>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</si>
  <si>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</si>
  <si>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</si>
  <si>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</si>
  <si>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</si>
  <si>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</si>
  <si>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</si>
  <si>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</si>
  <si>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</si>
  <si>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</si>
  <si>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</si>
  <si>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</si>
  <si>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</si>
  <si>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</si>
  <si>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</si>
  <si>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</si>
  <si>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</si>
  <si>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</si>
  <si>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</si>
  <si>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</si>
  <si>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</si>
  <si>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</si>
  <si>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</si>
  <si>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</si>
  <si>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</si>
  <si>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</si>
  <si>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</si>
  <si>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</si>
  <si>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</si>
  <si>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</si>
  <si>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</si>
  <si>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</si>
  <si>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</si>
  <si>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</si>
  <si>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</si>
  <si>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</si>
  <si>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</si>
  <si>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</si>
  <si>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</si>
  <si>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</si>
  <si>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</si>
  <si>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</si>
  <si>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</si>
  <si>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</si>
  <si>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</si>
  <si>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</si>
  <si>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</si>
  <si>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</si>
  <si>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</si>
  <si>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</si>
  <si>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</si>
  <si>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</si>
  <si>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</si>
  <si>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</si>
  <si>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</si>
  <si>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</si>
  <si>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</si>
  <si>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</si>
  <si>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</si>
  <si>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</si>
  <si>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</si>
  <si>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</si>
  <si>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</si>
  <si>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</si>
  <si>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</si>
  <si>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</si>
  <si>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</si>
  <si>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</si>
  <si>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</si>
  <si>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</si>
  <si>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</si>
  <si>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</si>
  <si>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</si>
  <si>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</si>
  <si>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</si>
  <si>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</si>
  <si>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</si>
  <si>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</si>
  <si>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</si>
  <si>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</si>
  <si>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</si>
  <si>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</si>
  <si>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</si>
  <si>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</si>
  <si>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</si>
  <si>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</si>
  <si>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</si>
  <si>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</si>
  <si>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</si>
  <si>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</si>
  <si>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</si>
  <si>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</si>
  <si>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</si>
  <si>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</si>
  <si>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</si>
  <si>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</si>
  <si>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</si>
  <si>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</si>
  <si>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</si>
  <si>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</si>
  <si>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</si>
  <si>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</si>
  <si>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</si>
  <si>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</si>
  <si>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</si>
  <si>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</si>
  <si>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</si>
  <si>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</si>
  <si>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</si>
  <si>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</si>
  <si>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</si>
  <si>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</si>
  <si>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</si>
  <si>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</si>
  <si>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</si>
  <si>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</si>
  <si>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</si>
  <si>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</si>
  <si>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</si>
  <si>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</si>
  <si>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</si>
  <si>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</si>
  <si>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</si>
  <si>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</si>
  <si>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</si>
  <si>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</si>
  <si>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</si>
  <si>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</si>
  <si>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</si>
  <si>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</si>
  <si>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</si>
  <si>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</si>
  <si>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</si>
  <si>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</si>
  <si>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</si>
  <si>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</si>
  <si>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</si>
  <si>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</si>
  <si>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</si>
  <si>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</si>
  <si>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</si>
  <si>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</si>
  <si>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</si>
  <si>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</si>
  <si>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</si>
  <si>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</si>
  <si>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</si>
  <si>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</si>
  <si>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</si>
  <si>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</si>
  <si>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</si>
  <si>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</si>
  <si>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</si>
  <si>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</si>
  <si>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</si>
  <si>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</si>
  <si>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</si>
  <si>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</si>
  <si>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</si>
  <si>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</si>
  <si>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</si>
  <si>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</si>
  <si>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</si>
  <si>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</si>
  <si>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</si>
  <si>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</si>
  <si>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</si>
  <si>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</si>
  <si>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</si>
  <si>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</si>
  <si>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</si>
  <si>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</si>
  <si>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</si>
  <si>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</si>
  <si>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</si>
  <si>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</si>
  <si>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</si>
  <si>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</si>
  <si>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</si>
  <si>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</si>
  <si>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</si>
  <si>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</si>
  <si>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</si>
  <si>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</si>
  <si>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</si>
  <si>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</si>
  <si>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</si>
  <si>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</si>
  <si>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</si>
  <si>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</si>
  <si>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</si>
  <si>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</si>
  <si>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</si>
  <si>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</si>
  <si>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</si>
  <si>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</si>
  <si>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</si>
  <si>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</si>
  <si>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</si>
  <si>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</si>
  <si>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</si>
  <si>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</si>
  <si>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</si>
  <si>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</si>
  <si>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</si>
  <si>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</si>
  <si>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</si>
  <si>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</si>
  <si>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</si>
  <si>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</si>
  <si>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</si>
  <si>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</si>
  <si>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</si>
  <si>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</si>
  <si>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</si>
  <si>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</si>
  <si>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</si>
  <si>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</si>
  <si>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</si>
  <si>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</si>
  <si>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</si>
  <si>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</si>
  <si>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</si>
  <si>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</si>
  <si>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</si>
  <si>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</si>
  <si>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</si>
  <si>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</si>
  <si>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</si>
  <si>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</si>
  <si>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</si>
  <si>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</si>
  <si>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</si>
  <si>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</si>
  <si>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</si>
  <si>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</si>
  <si>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</si>
  <si>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</si>
  <si>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</si>
  <si>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</si>
  <si>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</si>
  <si>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</si>
  <si>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</si>
  <si>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</si>
  <si>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</si>
  <si>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</si>
  <si>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</si>
  <si>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</si>
  <si>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</si>
  <si>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</si>
  <si>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</si>
  <si>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</si>
  <si>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</si>
  <si>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</si>
  <si>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</si>
  <si>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</si>
  <si>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</si>
  <si>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</si>
  <si>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</si>
  <si>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</si>
  <si>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</si>
  <si>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</si>
  <si>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</si>
  <si>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</si>
  <si>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</si>
  <si>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</si>
  <si>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</si>
  <si>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</si>
  <si>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</si>
  <si>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</si>
  <si>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</si>
  <si>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</si>
  <si>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</si>
  <si>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</si>
  <si>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</si>
  <si>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</si>
  <si>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</si>
  <si>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</si>
  <si>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</si>
  <si>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</si>
  <si>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</si>
  <si>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</si>
  <si>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</si>
  <si>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</si>
  <si>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</si>
  <si>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</si>
  <si>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</si>
  <si>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</si>
  <si>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</si>
  <si>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</si>
  <si>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</si>
  <si>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</si>
  <si>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</si>
  <si>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</si>
  <si>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</si>
  <si>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</si>
  <si>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</si>
  <si>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</si>
  <si>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</si>
  <si>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</si>
  <si>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</si>
  <si>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</si>
  <si>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</si>
  <si>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</si>
  <si>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</si>
  <si>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</si>
  <si>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</si>
  <si>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</si>
  <si>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</si>
  <si>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</si>
  <si>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</si>
  <si>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</si>
  <si>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</si>
  <si>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</si>
  <si>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</si>
  <si>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</si>
  <si>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</si>
  <si>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</si>
  <si>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</si>
  <si>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</si>
  <si>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</si>
  <si>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</si>
  <si>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</si>
  <si>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</si>
  <si>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</si>
  <si>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</si>
  <si>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</si>
  <si>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</si>
  <si>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</si>
  <si>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</si>
  <si>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</si>
  <si>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</si>
  <si>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</si>
  <si>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</si>
  <si>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</si>
  <si>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</si>
  <si>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</si>
  <si>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</si>
  <si>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</si>
  <si>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</si>
  <si>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</si>
  <si>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</si>
  <si>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</si>
  <si>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</si>
  <si>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</si>
  <si>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</si>
  <si>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</si>
  <si>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</si>
  <si>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</si>
  <si>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</si>
  <si>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</si>
  <si>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</si>
  <si>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</si>
  <si>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</si>
  <si>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</si>
  <si>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</si>
  <si>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</si>
  <si>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</si>
  <si>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</si>
  <si>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</si>
  <si>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</si>
  <si>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</si>
  <si>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</si>
  <si>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</si>
  <si>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</si>
  <si>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</si>
  <si>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</si>
  <si>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</si>
  <si>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</si>
  <si>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</si>
  <si>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</si>
  <si>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</si>
  <si>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</si>
  <si>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</si>
  <si>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</si>
  <si>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</si>
  <si>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</si>
  <si>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</si>
  <si>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</si>
  <si>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</si>
  <si>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</si>
  <si>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</si>
  <si>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</si>
  <si>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</si>
  <si>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</si>
  <si>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</si>
  <si>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</si>
  <si>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</si>
  <si>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</si>
  <si>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</si>
  <si>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</si>
  <si>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</si>
  <si>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</si>
  <si>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</si>
  <si>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</si>
  <si>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</si>
  <si>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</si>
  <si>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</si>
  <si>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</si>
  <si>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</si>
  <si>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</si>
  <si>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</si>
  <si>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</si>
  <si>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</si>
  <si>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</si>
  <si>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</si>
  <si>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</si>
  <si>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</si>
  <si>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</si>
  <si>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</si>
  <si>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</si>
  <si>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</si>
  <si>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</si>
  <si>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</si>
  <si>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</si>
  <si>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</si>
  <si>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</si>
  <si>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</si>
  <si>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</si>
  <si>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</si>
  <si>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</si>
  <si>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</si>
  <si>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</si>
  <si>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</si>
  <si>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</si>
  <si>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</si>
  <si>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</si>
  <si>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</si>
  <si>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</si>
  <si>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</si>
  <si>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</si>
  <si>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</si>
  <si>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</si>
  <si>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</si>
  <si>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</si>
  <si>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</si>
  <si>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</si>
  <si>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</si>
  <si>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</si>
  <si>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</si>
  <si>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</si>
  <si>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</si>
  <si>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</si>
  <si>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</si>
  <si>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</si>
  <si>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</si>
  <si>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</si>
  <si>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</si>
  <si>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</si>
  <si>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</si>
  <si>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</si>
  <si>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</si>
  <si>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</si>
  <si>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</si>
  <si>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</si>
  <si>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</si>
  <si>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</si>
  <si>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</si>
  <si>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</si>
  <si>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</si>
  <si>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</si>
  <si>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</si>
  <si>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</si>
  <si>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</si>
  <si>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</si>
  <si>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</si>
  <si>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</si>
  <si>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</si>
  <si>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</si>
  <si>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</si>
  <si>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</si>
  <si>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</si>
  <si>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</si>
  <si>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</si>
  <si>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</si>
  <si>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</si>
  <si>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</si>
  <si>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</si>
  <si>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</si>
  <si>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</si>
  <si>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</si>
  <si>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</si>
  <si>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</si>
  <si>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</si>
  <si>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</si>
  <si>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</si>
  <si>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</si>
  <si>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</si>
  <si>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</si>
  <si>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</si>
  <si>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</si>
  <si>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</si>
  <si>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</si>
  <si>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</si>
  <si>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</si>
  <si>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</si>
  <si>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</si>
  <si>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</si>
  <si>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</si>
  <si>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</si>
  <si>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</si>
  <si>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</si>
  <si>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</si>
  <si>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</si>
  <si>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</si>
  <si>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</si>
  <si>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</si>
  <si>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</si>
  <si>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</si>
  <si>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</si>
  <si>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</si>
  <si>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</si>
  <si>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</si>
  <si>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</si>
  <si>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</si>
  <si>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</si>
  <si>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</si>
  <si>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</si>
  <si>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</si>
  <si>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</si>
  <si>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</si>
  <si>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</si>
  <si>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</si>
  <si>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</si>
  <si>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</si>
  <si>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</si>
  <si>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</si>
  <si>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</si>
  <si>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</si>
  <si>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</si>
  <si>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</si>
  <si>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</si>
  <si>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</si>
  <si>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</si>
  <si>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</si>
  <si>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</si>
  <si>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</si>
  <si>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</si>
  <si>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</si>
  <si>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</si>
  <si>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</si>
  <si>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</si>
  <si>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</si>
  <si>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</si>
  <si>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</si>
  <si>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</si>
  <si>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</si>
  <si>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</si>
  <si>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</si>
  <si>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</si>
  <si>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</si>
  <si>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</si>
  <si>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</si>
  <si>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</si>
  <si>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</si>
  <si>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</si>
  <si>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</si>
  <si>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</si>
  <si>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</si>
  <si>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</si>
  <si>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</si>
  <si>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</si>
  <si>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</si>
  <si>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</si>
  <si>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</si>
  <si>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</si>
  <si>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</si>
  <si>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</si>
  <si>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</si>
  <si>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</si>
  <si>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</si>
  <si>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</si>
  <si>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</si>
  <si>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</si>
  <si>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</si>
  <si>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</si>
  <si>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</si>
  <si>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</si>
  <si>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</si>
  <si>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</si>
  <si>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</si>
  <si>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</si>
  <si>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</si>
  <si>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</si>
  <si>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</si>
  <si>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</si>
  <si>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</si>
  <si>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</si>
  <si>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</si>
  <si>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</si>
  <si>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</si>
  <si>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</si>
  <si>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</si>
  <si>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</si>
  <si>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</si>
  <si>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</si>
  <si>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</si>
  <si>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</si>
  <si>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</si>
  <si>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</si>
  <si>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</si>
  <si>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</si>
  <si>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</si>
  <si>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</si>
  <si>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</si>
  <si>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</si>
  <si>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</si>
  <si>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</si>
  <si>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</si>
  <si>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</si>
  <si>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</si>
  <si>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</si>
  <si>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</si>
  <si>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</si>
  <si>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</si>
  <si>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</si>
  <si>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</si>
  <si>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</si>
  <si>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</si>
  <si>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</si>
  <si>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</si>
  <si>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</si>
  <si>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</si>
  <si>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</si>
  <si>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</si>
  <si>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</si>
  <si>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</si>
  <si>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</si>
  <si>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</si>
  <si>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</si>
  <si>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</si>
  <si>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</si>
  <si>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</si>
  <si>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</si>
  <si>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</si>
  <si>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</si>
  <si>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</si>
  <si>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</si>
  <si>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</si>
  <si>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</si>
  <si>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</si>
  <si>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</si>
  <si>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</si>
  <si>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</si>
  <si>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</si>
  <si>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</si>
  <si>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</si>
  <si>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</si>
  <si>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</si>
  <si>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</si>
  <si>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</si>
  <si>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</si>
  <si>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</si>
  <si>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</si>
  <si>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</si>
  <si>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</si>
  <si>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</si>
  <si>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</si>
  <si>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</si>
  <si>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</si>
  <si>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</si>
  <si>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</si>
  <si>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</si>
  <si>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</si>
  <si>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</si>
  <si>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</si>
  <si>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</si>
  <si>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</si>
  <si>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</si>
  <si>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</si>
  <si>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</si>
  <si>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</si>
  <si>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</si>
  <si>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</si>
  <si>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</si>
  <si>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</si>
  <si>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</si>
  <si>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</si>
  <si>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</si>
  <si>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</si>
  <si>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</si>
  <si>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</si>
  <si>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</si>
  <si>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</si>
  <si>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</si>
  <si>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</si>
  <si>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</si>
  <si>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</si>
  <si>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</si>
  <si>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</si>
  <si>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</si>
  <si>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</si>
  <si>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</si>
  <si>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</si>
  <si>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</si>
  <si>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</si>
  <si>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</si>
  <si>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</si>
  <si>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</si>
  <si>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</si>
  <si>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</si>
  <si>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</si>
  <si>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</si>
  <si>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</si>
  <si>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</si>
  <si>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</si>
  <si>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</si>
  <si>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</si>
  <si>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</si>
  <si>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</si>
  <si>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</si>
  <si>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</si>
  <si>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</si>
  <si>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</si>
  <si>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</si>
  <si>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</si>
  <si>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</si>
  <si>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</si>
  <si>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</si>
  <si>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</si>
  <si>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</si>
  <si>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</si>
  <si>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</si>
  <si>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</si>
  <si>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</si>
  <si>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</si>
  <si>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</si>
  <si>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</si>
  <si>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</si>
  <si>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</si>
  <si>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</si>
  <si>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</si>
  <si>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</si>
  <si>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</si>
  <si>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</si>
  <si>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</si>
  <si>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</si>
  <si>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</si>
  <si>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</si>
  <si>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</si>
  <si>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</si>
  <si>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</si>
  <si>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</si>
  <si>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</si>
  <si>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</si>
  <si>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</si>
  <si>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</si>
  <si>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</si>
  <si>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</si>
  <si>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</si>
  <si>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</si>
  <si>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</si>
  <si>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</si>
  <si>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</si>
  <si>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</si>
  <si>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</si>
  <si>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</si>
  <si>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</si>
  <si>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</si>
  <si>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</si>
  <si>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</si>
  <si>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</si>
  <si>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</si>
  <si>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</si>
  <si>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</si>
  <si>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</si>
  <si>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</si>
  <si>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</si>
  <si>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</si>
  <si>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</si>
  <si>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</si>
  <si>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</si>
  <si>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</si>
  <si>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</si>
  <si>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</si>
  <si>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</si>
  <si>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</si>
  <si>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</si>
  <si>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</si>
  <si>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</si>
  <si>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</si>
  <si>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</si>
  <si>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</si>
  <si>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</si>
  <si>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</si>
  <si>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</si>
  <si>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</si>
  <si>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</si>
  <si>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</si>
  <si>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</si>
  <si>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</si>
  <si>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</si>
  <si>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</si>
  <si>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</si>
  <si>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</si>
  <si>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</si>
  <si>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</si>
  <si>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</si>
  <si>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</si>
  <si>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</si>
  <si>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</si>
  <si>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</si>
  <si>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</si>
  <si>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</si>
  <si>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</si>
  <si>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</si>
  <si>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</si>
  <si>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</si>
  <si>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</si>
  <si>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</si>
  <si>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</si>
  <si>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</si>
  <si>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</si>
  <si>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</si>
  <si>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</si>
  <si>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</si>
  <si>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</si>
  <si>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</si>
  <si>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</si>
  <si>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</si>
  <si>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</si>
  <si>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</si>
  <si>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</si>
  <si>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</si>
  <si>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</si>
  <si>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</si>
  <si>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</si>
  <si>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</si>
  <si>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</si>
  <si>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</si>
  <si>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</si>
  <si>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</si>
  <si>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</si>
  <si>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</si>
  <si>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</si>
  <si>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</si>
  <si>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</si>
  <si>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</si>
  <si>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</si>
  <si>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</si>
  <si>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</si>
  <si>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</si>
  <si>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</si>
  <si>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</si>
  <si>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</si>
  <si>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</si>
  <si>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</si>
  <si>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</si>
  <si>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</si>
  <si>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</si>
  <si>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</si>
  <si>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</si>
  <si>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</si>
  <si>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</si>
  <si>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</si>
  <si>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</si>
  <si>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</si>
  <si>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</si>
  <si>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</si>
  <si>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</si>
  <si>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</si>
  <si>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</si>
  <si>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</si>
  <si>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</si>
  <si>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</si>
  <si>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</si>
  <si>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</si>
  <si>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</si>
  <si>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</si>
  <si>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</si>
  <si>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</si>
  <si>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</si>
  <si>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</si>
  <si>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</si>
  <si>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</si>
  <si>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</si>
  <si>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</si>
  <si>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</si>
  <si>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</si>
  <si>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</si>
  <si>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</si>
  <si>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</si>
  <si>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</si>
  <si>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</si>
  <si>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</si>
  <si>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</si>
  <si>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</si>
  <si>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</si>
  <si>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</si>
  <si>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</si>
  <si>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</si>
  <si>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</si>
  <si>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</si>
  <si>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</si>
  <si>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</si>
  <si>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</si>
  <si>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</si>
  <si>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</si>
  <si>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</si>
  <si>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</si>
  <si>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</si>
  <si>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</si>
  <si>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</si>
  <si>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</si>
  <si>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</si>
  <si>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</si>
  <si>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</si>
  <si>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</si>
  <si>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</si>
  <si>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</si>
  <si>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</si>
  <si>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</si>
  <si>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</si>
  <si>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</si>
  <si>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</si>
  <si>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</si>
  <si>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</si>
  <si>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</si>
  <si>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</si>
  <si>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</si>
  <si>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</si>
  <si>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</si>
  <si>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</si>
  <si>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</si>
  <si>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</si>
  <si>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</si>
  <si>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</si>
  <si>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</si>
  <si>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</si>
  <si>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</si>
  <si>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</si>
  <si>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</si>
  <si>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</si>
  <si>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</si>
  <si>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</si>
  <si>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</si>
  <si>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</si>
  <si>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</si>
  <si>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</si>
  <si>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</si>
  <si>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</si>
  <si>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</si>
  <si>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</si>
  <si>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</si>
  <si>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</si>
  <si>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</si>
  <si>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</si>
  <si>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</si>
  <si>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</si>
  <si>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</si>
  <si>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</si>
  <si>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</si>
  <si>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</si>
  <si>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</si>
  <si>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</si>
  <si>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</si>
  <si>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</si>
  <si>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</si>
  <si>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</si>
  <si>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</si>
  <si>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</si>
  <si>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</si>
  <si>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</si>
  <si>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</si>
  <si>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</si>
  <si>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</si>
  <si>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</si>
  <si>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</si>
  <si>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</si>
  <si>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</si>
  <si>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</si>
  <si>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</si>
  <si>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</si>
  <si>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</si>
  <si>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</si>
  <si>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</si>
  <si>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</si>
  <si>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</si>
  <si>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</si>
  <si>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</si>
  <si>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</si>
  <si>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</si>
  <si>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</si>
  <si>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</si>
  <si>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</si>
  <si>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</si>
  <si>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</si>
  <si>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</si>
  <si>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</si>
  <si>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</si>
  <si>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</si>
  <si>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</si>
  <si>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</si>
  <si>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</si>
  <si>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</si>
  <si>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</si>
  <si>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</si>
  <si>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</si>
  <si>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</si>
  <si>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</si>
  <si>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</si>
  <si>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</si>
  <si>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</si>
  <si>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</si>
  <si>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</si>
  <si>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</si>
  <si>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</si>
  <si>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</si>
  <si>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</si>
  <si>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</si>
  <si>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</si>
  <si>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</si>
  <si>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</si>
  <si>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</si>
  <si>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</si>
  <si>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</si>
  <si>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</si>
  <si>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</si>
  <si>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</si>
  <si>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</si>
  <si>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</si>
  <si>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</si>
  <si>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</si>
  <si>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</si>
  <si>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</si>
  <si>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</si>
  <si>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</si>
  <si>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</si>
  <si>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</si>
  <si>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</si>
  <si>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</si>
  <si>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</si>
  <si>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</si>
  <si>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</si>
  <si>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</si>
  <si>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</si>
  <si>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</si>
  <si>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</si>
  <si>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</si>
  <si>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</si>
  <si>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</si>
  <si>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</si>
  <si>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</si>
  <si>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</si>
  <si>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</si>
  <si>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</si>
  <si>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</si>
  <si>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</si>
  <si>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</si>
  <si>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</si>
  <si>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</si>
  <si>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</si>
  <si>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</si>
  <si>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</si>
  <si>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</si>
  <si>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</si>
  <si>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</si>
  <si>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</si>
  <si>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</si>
  <si>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</si>
  <si>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</si>
  <si>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</si>
  <si>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</si>
  <si>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</si>
  <si>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</si>
  <si>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</si>
  <si>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</si>
  <si>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</si>
  <si>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</si>
  <si>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</si>
  <si>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</si>
  <si>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</si>
  <si>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</si>
  <si>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</si>
  <si>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</si>
  <si>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</si>
  <si>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</si>
  <si>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</si>
  <si>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</si>
  <si>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</si>
  <si>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</si>
  <si>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</si>
  <si>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</si>
  <si>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</si>
  <si>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</si>
  <si>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</si>
  <si>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</si>
  <si>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</si>
  <si>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</si>
  <si>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</si>
  <si>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</si>
  <si>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</si>
  <si>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</si>
  <si>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</si>
  <si>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</si>
  <si>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</si>
  <si>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</si>
  <si>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</si>
  <si>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</si>
  <si>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</si>
  <si>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</si>
  <si>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</si>
  <si>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</si>
  <si>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</si>
  <si>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</si>
  <si>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</si>
  <si>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</si>
  <si>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</si>
  <si>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</si>
  <si>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</si>
  <si>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</si>
  <si>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</si>
  <si>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</si>
  <si>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</si>
  <si>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</si>
  <si>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</si>
  <si>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</si>
  <si>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</si>
  <si>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</si>
  <si>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</si>
  <si>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</si>
  <si>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</si>
  <si>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</si>
  <si>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</si>
  <si>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</si>
  <si>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</si>
  <si>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</si>
  <si>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</si>
  <si>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</si>
  <si>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</si>
  <si>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</si>
  <si>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</si>
  <si>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</si>
  <si>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</si>
  <si>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</si>
  <si>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</si>
  <si>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</si>
  <si>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</si>
  <si>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</si>
  <si>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</si>
  <si>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</si>
  <si>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</si>
  <si>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</si>
  <si>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</si>
  <si>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</si>
  <si>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</si>
  <si>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</si>
  <si>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</si>
  <si>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</si>
  <si>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</si>
  <si>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</si>
  <si>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</si>
  <si>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</si>
  <si>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</si>
  <si>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</si>
  <si>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</si>
  <si>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</si>
  <si>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</si>
  <si>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</si>
  <si>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</si>
  <si>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</si>
  <si>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</si>
  <si>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</si>
  <si>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</si>
  <si>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</si>
  <si>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</si>
  <si>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</si>
  <si>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</si>
  <si>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</si>
  <si>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</si>
  <si>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</si>
  <si>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</si>
  <si>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</si>
  <si>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</si>
  <si>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</si>
  <si>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</si>
  <si>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</si>
  <si>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</si>
  <si>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</si>
  <si>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</si>
  <si>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</si>
  <si>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</si>
  <si>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</si>
  <si>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</si>
  <si>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</si>
  <si>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</si>
  <si>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</si>
  <si>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</si>
  <si>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</si>
  <si>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</si>
  <si>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</si>
  <si>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</si>
  <si>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</si>
  <si>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</si>
  <si>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</si>
  <si>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</si>
  <si>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</si>
  <si>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</si>
  <si>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</si>
  <si>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</si>
  <si>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</si>
  <si>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</si>
  <si>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</si>
  <si>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</si>
  <si>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</si>
  <si>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</si>
  <si>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</si>
  <si>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</si>
  <si>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</si>
  <si>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</si>
  <si>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</si>
  <si>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</si>
  <si>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</si>
  <si>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</si>
  <si>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</si>
  <si>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</si>
  <si>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</si>
  <si>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</si>
  <si>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</si>
  <si>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</si>
  <si>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</si>
  <si>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</si>
  <si>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</si>
  <si>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</si>
  <si>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</si>
  <si>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</si>
  <si>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</si>
  <si>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</si>
  <si>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</si>
  <si>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</si>
  <si>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</si>
  <si>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</si>
  <si>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</si>
  <si>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</si>
  <si>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</si>
  <si>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</si>
  <si>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</si>
  <si>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</si>
  <si>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</si>
  <si>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</si>
  <si>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</si>
  <si>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</si>
  <si>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</si>
  <si>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</si>
  <si>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</si>
  <si>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</si>
  <si>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</si>
  <si>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</si>
  <si>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</si>
  <si>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</si>
  <si>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</si>
  <si>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</si>
  <si>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</si>
  <si>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</si>
  <si>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</si>
  <si>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</si>
  <si>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</si>
  <si>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</si>
  <si>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</si>
  <si>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</si>
  <si>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</si>
  <si>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</si>
  <si>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</si>
  <si>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</si>
  <si>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</si>
  <si>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</si>
  <si>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</si>
  <si>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</si>
  <si>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</si>
  <si>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</si>
  <si>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</si>
  <si>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</si>
  <si>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</si>
  <si>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</si>
  <si>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</si>
  <si>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</si>
  <si>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</si>
  <si>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</si>
  <si>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</si>
  <si>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</si>
  <si>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</si>
  <si>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</si>
  <si>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</si>
  <si>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</si>
  <si>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</si>
  <si>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</si>
  <si>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</si>
  <si>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</si>
  <si>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</si>
  <si>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</si>
  <si>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</si>
  <si>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</si>
  <si>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</si>
  <si>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</si>
  <si>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</si>
  <si>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</si>
  <si>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</si>
  <si>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</si>
  <si>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</si>
  <si>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</si>
  <si>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</si>
  <si>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</si>
  <si>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</si>
  <si>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</si>
  <si>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</si>
  <si>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</si>
  <si>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</si>
  <si>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</si>
  <si>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</si>
  <si>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</si>
  <si>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</si>
  <si>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</si>
  <si>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</si>
  <si>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</si>
  <si>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</si>
  <si>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</si>
  <si>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</si>
  <si>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</si>
  <si>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</si>
  <si>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</si>
  <si>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</si>
  <si>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</si>
  <si>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</si>
  <si>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</si>
  <si>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</si>
  <si>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</si>
  <si>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</si>
  <si>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</si>
  <si>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</si>
  <si>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</si>
  <si>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</si>
  <si>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</si>
  <si>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</si>
  <si>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</si>
  <si>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</si>
  <si>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</si>
  <si>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</si>
  <si>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</si>
  <si>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</si>
  <si>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</si>
  <si>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</si>
  <si>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</si>
  <si>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</si>
  <si>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</si>
  <si>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</si>
  <si>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</si>
  <si>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</si>
  <si>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</si>
  <si>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</si>
  <si>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</si>
  <si>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</si>
  <si>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</si>
  <si>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</si>
  <si>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</si>
  <si>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</si>
  <si>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</si>
  <si>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</si>
  <si>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</si>
  <si>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</si>
  <si>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</si>
  <si>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</si>
  <si>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</si>
  <si>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</si>
  <si>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</si>
  <si>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</si>
  <si>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</si>
  <si>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</si>
  <si>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</si>
  <si>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</si>
  <si>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</si>
  <si>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</si>
  <si>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</si>
  <si>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</si>
  <si>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</si>
  <si>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</si>
  <si>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</si>
  <si>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</si>
  <si>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</si>
  <si>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</si>
  <si>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</si>
  <si>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</si>
  <si>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</si>
  <si>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</si>
  <si>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</si>
  <si>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</si>
  <si>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</si>
  <si>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</si>
  <si>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</si>
  <si>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</si>
  <si>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</si>
  <si>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</si>
  <si>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</si>
  <si>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</si>
  <si>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</si>
  <si>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</si>
  <si>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</si>
  <si>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</si>
  <si>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</si>
  <si>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</si>
  <si>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</si>
  <si>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</si>
  <si>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</si>
  <si>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</si>
  <si>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</si>
  <si>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</si>
  <si>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</si>
  <si>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</si>
  <si>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</si>
  <si>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</si>
  <si>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</si>
  <si>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</si>
  <si>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</si>
  <si>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</si>
  <si>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</si>
  <si>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</si>
  <si>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</si>
  <si>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</si>
  <si>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</si>
  <si>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</si>
  <si>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</si>
  <si>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</si>
  <si>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</si>
  <si>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</si>
  <si>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</si>
  <si>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</si>
  <si>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</si>
  <si>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</si>
  <si>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</si>
  <si>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</si>
  <si>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</si>
  <si>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</si>
  <si>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</si>
  <si>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</si>
  <si>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</si>
  <si>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</si>
  <si>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</si>
  <si>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</si>
  <si>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</si>
  <si>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</si>
  <si>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</si>
  <si>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</si>
  <si>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</si>
  <si>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</si>
  <si>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</si>
  <si>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</si>
  <si>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</si>
  <si>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</si>
  <si>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</si>
  <si>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</si>
  <si>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</si>
  <si>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</si>
  <si>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</si>
  <si>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</si>
  <si>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</si>
  <si>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</si>
  <si>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</si>
  <si>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</si>
  <si>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</si>
  <si>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</si>
  <si>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</si>
  <si>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</si>
  <si>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</si>
  <si>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</si>
  <si>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</si>
  <si>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</si>
  <si>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</si>
  <si>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</si>
  <si>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</si>
  <si>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</si>
  <si>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</si>
  <si>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</si>
  <si>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</si>
  <si>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</si>
  <si>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</si>
  <si>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</si>
  <si>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</si>
  <si>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</si>
  <si>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</si>
  <si>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</si>
  <si>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</si>
  <si>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</si>
  <si>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</si>
  <si>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</si>
  <si>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</si>
  <si>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</si>
  <si>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</si>
  <si>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</si>
  <si>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</si>
  <si>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</si>
  <si>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</si>
  <si>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</si>
  <si>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</si>
  <si>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</si>
  <si>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</si>
  <si>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</si>
  <si>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</si>
  <si>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</si>
  <si>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</si>
  <si>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</si>
  <si>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</si>
  <si>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</si>
  <si>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</si>
  <si>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</si>
  <si>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</si>
  <si>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</si>
  <si>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</si>
  <si>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</si>
  <si>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</si>
  <si>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</si>
  <si>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</si>
  <si>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</si>
  <si>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</si>
  <si>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</si>
  <si>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</si>
  <si>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</si>
  <si>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</si>
  <si>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</si>
  <si>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</si>
  <si>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</si>
  <si>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</si>
  <si>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</si>
  <si>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</si>
  <si>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</si>
  <si>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</si>
  <si>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</si>
  <si>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</si>
  <si>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</si>
  <si>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</si>
  <si>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</si>
  <si>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</si>
  <si>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</si>
  <si>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</si>
  <si>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</si>
  <si>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</si>
  <si>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</si>
  <si>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</si>
  <si>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</si>
  <si>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</si>
  <si>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</si>
  <si>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</si>
  <si>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</si>
  <si>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</si>
  <si>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</si>
  <si>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</si>
  <si>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</si>
  <si>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</si>
  <si>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</si>
  <si>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</si>
  <si>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</si>
  <si>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</si>
  <si>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</si>
  <si>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</si>
  <si>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</si>
  <si>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</si>
  <si>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</si>
  <si>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</si>
  <si>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</si>
  <si>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</si>
  <si>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</si>
  <si>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</si>
  <si>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</si>
  <si>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</si>
  <si>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</si>
  <si>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</si>
  <si>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</si>
  <si>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</si>
  <si>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</si>
  <si>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</si>
  <si>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</si>
  <si>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</si>
  <si>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</si>
  <si>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</si>
  <si>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</si>
  <si>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</si>
  <si>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</si>
  <si>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</si>
  <si>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</si>
  <si>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</si>
  <si>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</si>
  <si>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</si>
  <si>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</si>
  <si>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</si>
  <si>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</si>
  <si>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</si>
  <si>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</si>
  <si>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</si>
  <si>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</si>
  <si>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</si>
  <si>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</si>
  <si>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</si>
  <si>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</si>
  <si>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</si>
  <si>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</si>
  <si>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</si>
  <si>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</si>
  <si>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</si>
  <si>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</si>
  <si>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</si>
  <si>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</si>
  <si>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</si>
  <si>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</si>
  <si>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</si>
  <si>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</si>
  <si>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</si>
  <si>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</si>
  <si>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</si>
  <si>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</si>
  <si>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</si>
  <si>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</si>
  <si>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</si>
  <si>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</si>
  <si>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</si>
  <si>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</si>
  <si>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</si>
  <si>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</si>
  <si>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</si>
  <si>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</si>
  <si>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</si>
  <si>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</si>
  <si>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</si>
  <si>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</si>
  <si>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</si>
  <si>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</si>
  <si>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</si>
  <si>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</si>
  <si>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</si>
  <si>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</si>
  <si>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</si>
  <si>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</si>
  <si>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</si>
  <si>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</si>
  <si>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</si>
  <si>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</si>
  <si>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</si>
  <si>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</si>
  <si>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</si>
  <si>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</si>
  <si>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</si>
  <si>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</si>
  <si>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</si>
  <si>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</si>
  <si>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</si>
  <si>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</si>
  <si>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</si>
  <si>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</si>
  <si>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</si>
  <si>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</si>
  <si>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</si>
  <si>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</si>
  <si>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</si>
  <si>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</si>
  <si>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</si>
  <si>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</si>
  <si>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</si>
  <si>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</si>
  <si>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</si>
  <si>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</si>
  <si>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</si>
  <si>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</si>
  <si>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</si>
  <si>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</si>
  <si>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</si>
  <si>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</si>
  <si>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</si>
  <si>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</si>
  <si>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</si>
  <si>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</si>
  <si>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</si>
  <si>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</si>
  <si>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</si>
  <si>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</si>
  <si>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</si>
  <si>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</si>
  <si>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</si>
  <si>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</si>
  <si>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</si>
  <si>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</si>
  <si>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</si>
  <si>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</si>
  <si>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</si>
  <si>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</si>
  <si>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</si>
  <si>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</si>
  <si>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</si>
  <si>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</si>
  <si>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</si>
  <si>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</si>
  <si>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</si>
  <si>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</si>
  <si>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</si>
  <si>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</si>
  <si>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</si>
  <si>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</si>
  <si>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</si>
  <si>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</si>
  <si>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</si>
  <si>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</si>
  <si>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</si>
  <si>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</si>
  <si>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</si>
  <si>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</si>
  <si>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</si>
  <si>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</si>
  <si>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</si>
  <si>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</si>
  <si>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</si>
  <si>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</si>
  <si>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</si>
  <si>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</si>
  <si>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</si>
  <si>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</si>
  <si>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</si>
  <si>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</si>
  <si>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</si>
  <si>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</si>
  <si>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</si>
  <si>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</si>
  <si>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</si>
  <si>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</si>
  <si>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</si>
  <si>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</si>
  <si>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</si>
  <si>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</si>
  <si>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</si>
  <si>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</si>
  <si>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</si>
  <si>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</si>
  <si>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</si>
  <si>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</si>
  <si>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</si>
  <si>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</si>
  <si>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</si>
  <si>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</si>
  <si>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</si>
  <si>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</si>
  <si>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</si>
  <si>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</si>
  <si>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</si>
  <si>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</si>
  <si>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</si>
  <si>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</si>
  <si>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</si>
  <si>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</si>
  <si>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</si>
  <si>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</si>
  <si>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</si>
  <si>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</si>
  <si>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</si>
  <si>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</si>
  <si>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</si>
  <si>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</si>
  <si>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</si>
  <si>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</si>
  <si>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</si>
  <si>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</si>
  <si>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</si>
  <si>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</si>
  <si>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</si>
  <si>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</si>
  <si>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</si>
  <si>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</si>
  <si>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</si>
  <si>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</si>
  <si>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</si>
  <si>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</si>
  <si>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</si>
  <si>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</si>
  <si>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</si>
  <si>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</si>
  <si>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</si>
  <si>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</si>
  <si>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</si>
  <si>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</si>
  <si>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</si>
  <si>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</si>
  <si>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</si>
  <si>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</si>
  <si>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</si>
  <si>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</si>
  <si>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</si>
  <si>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</si>
  <si>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</si>
  <si>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</si>
  <si>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</si>
  <si>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</si>
  <si>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</si>
  <si>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</si>
  <si>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</si>
  <si>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</si>
  <si>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</si>
  <si>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</si>
  <si>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</si>
  <si>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</si>
  <si>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</si>
  <si>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</si>
  <si>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</si>
  <si>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</si>
  <si>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</si>
  <si>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</si>
  <si>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</si>
  <si>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</si>
  <si>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</si>
  <si>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</si>
  <si>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</si>
  <si>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</si>
  <si>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</si>
  <si>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</si>
  <si>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</si>
  <si>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</si>
  <si>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</si>
  <si>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</si>
  <si>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</si>
  <si>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</si>
  <si>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</si>
  <si>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</si>
  <si>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</si>
  <si>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</si>
  <si>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</si>
  <si>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</si>
  <si>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</si>
  <si>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</si>
  <si>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</si>
  <si>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</si>
  <si>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</si>
  <si>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</si>
  <si>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</si>
  <si>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</si>
  <si>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</si>
  <si>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</si>
  <si>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</si>
  <si>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</si>
  <si>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</si>
  <si>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</si>
  <si>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</si>
  <si>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</si>
  <si>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</si>
  <si>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</si>
  <si>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</si>
  <si>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</si>
  <si>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</si>
  <si>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</si>
  <si>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</si>
  <si>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</si>
  <si>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</si>
  <si>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</si>
  <si>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</si>
  <si>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</si>
  <si>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</si>
  <si>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</si>
  <si>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</si>
  <si>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</si>
  <si>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</si>
  <si>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</si>
  <si>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</si>
  <si>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</si>
  <si>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</si>
  <si>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</si>
  <si>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</si>
  <si>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</si>
  <si>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</si>
  <si>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</si>
  <si>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</si>
  <si>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</si>
  <si>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</si>
  <si>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</si>
  <si>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</si>
  <si>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</si>
  <si>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</si>
  <si>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</si>
  <si>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</si>
  <si>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</si>
  <si>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</si>
  <si>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</si>
  <si>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</si>
  <si>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</si>
  <si>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</si>
  <si>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</si>
  <si>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</si>
  <si>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</si>
  <si>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</si>
  <si>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</si>
  <si>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</si>
  <si>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</si>
  <si>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</si>
  <si>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</si>
  <si>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</si>
  <si>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</si>
  <si>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</si>
  <si>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</si>
  <si>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</si>
  <si>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</si>
  <si>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</si>
  <si>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</si>
  <si>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</si>
  <si>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</si>
  <si>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</si>
  <si>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</si>
  <si>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</si>
  <si>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</si>
  <si>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</si>
  <si>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</si>
  <si>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</si>
  <si>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</si>
  <si>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</si>
  <si>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</si>
  <si>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</si>
  <si>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</si>
  <si>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</si>
  <si>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</si>
  <si>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</si>
  <si>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</si>
  <si>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</si>
  <si>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</si>
  <si>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</si>
  <si>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</si>
  <si>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</si>
  <si>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</si>
  <si>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</si>
  <si>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</si>
  <si>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</si>
  <si>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</si>
  <si>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</si>
  <si>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</si>
  <si>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</si>
  <si>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</si>
  <si>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</si>
  <si>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</si>
  <si>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</si>
  <si>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</si>
  <si>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</si>
  <si>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</si>
  <si>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</si>
  <si>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</si>
  <si>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</si>
  <si>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</si>
  <si>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</si>
  <si>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</si>
  <si>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</si>
  <si>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</si>
  <si>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</si>
  <si>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</si>
  <si>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</si>
  <si>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</si>
  <si>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</si>
  <si>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</si>
  <si>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</si>
  <si>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</si>
  <si>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</si>
  <si>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</si>
  <si>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</si>
  <si>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</si>
  <si>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</si>
  <si>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</si>
  <si>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</si>
  <si>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</si>
  <si>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</si>
  <si>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</si>
  <si>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</si>
  <si>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</si>
  <si>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</si>
  <si>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</si>
  <si>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</si>
  <si>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</si>
  <si>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</si>
  <si>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</si>
  <si>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</si>
  <si>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</si>
  <si>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</si>
  <si>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</si>
  <si>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</si>
  <si>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</si>
  <si>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</si>
  <si>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</si>
  <si>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</si>
  <si>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</si>
  <si>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</si>
  <si>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</si>
  <si>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</si>
  <si>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</si>
  <si>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</si>
  <si>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</si>
  <si>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</si>
  <si>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</si>
  <si>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</si>
  <si>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</si>
  <si>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</si>
  <si>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</si>
  <si>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</si>
  <si>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</si>
  <si>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</si>
  <si>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</si>
  <si>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</si>
  <si>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</si>
  <si>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</si>
  <si>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</si>
  <si>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</si>
  <si>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</si>
  <si>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</si>
  <si>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</si>
  <si>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</si>
  <si>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</si>
  <si>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</si>
  <si>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</si>
  <si>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</si>
  <si>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</si>
  <si>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</si>
  <si>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</si>
  <si>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</si>
  <si>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</si>
  <si>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</si>
  <si>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</si>
  <si>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</si>
  <si>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</si>
  <si>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</si>
  <si>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</si>
  <si>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</si>
  <si>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</si>
  <si>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</si>
  <si>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</si>
  <si>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</si>
  <si>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</si>
  <si>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</si>
  <si>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</si>
  <si>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</si>
  <si>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</si>
  <si>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</si>
  <si>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</si>
  <si>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</si>
  <si>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</si>
  <si>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</si>
  <si>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</si>
  <si>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</si>
  <si>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</si>
  <si>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</si>
  <si>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</si>
  <si>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</si>
  <si>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</si>
  <si>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</si>
  <si>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</si>
  <si>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</si>
  <si>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</si>
  <si>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</si>
  <si>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</si>
  <si>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</si>
  <si>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</si>
  <si>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</si>
  <si>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</si>
  <si>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</si>
  <si>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</si>
  <si>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</si>
  <si>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</si>
  <si>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</si>
  <si>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</si>
  <si>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</si>
  <si>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</si>
  <si>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</si>
  <si>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</si>
  <si>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</si>
  <si>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</si>
  <si>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</si>
  <si>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</si>
  <si>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</si>
  <si>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</si>
  <si>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</si>
  <si>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</si>
  <si>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</si>
  <si>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</si>
  <si>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</si>
  <si>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</si>
  <si>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</si>
  <si>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</si>
  <si>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</si>
  <si>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</si>
  <si>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</si>
  <si>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</si>
  <si>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</si>
  <si>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</si>
  <si>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</si>
  <si>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</si>
  <si>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</si>
  <si>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</si>
  <si>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</si>
  <si>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</si>
  <si>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</si>
  <si>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</si>
  <si>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</si>
  <si>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</si>
  <si>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</si>
  <si>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</si>
  <si>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</si>
  <si>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</si>
  <si>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</si>
  <si>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</si>
  <si>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</si>
  <si>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</si>
  <si>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</si>
  <si>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</si>
  <si>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</si>
  <si>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</si>
  <si>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</si>
  <si>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</si>
  <si>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</si>
  <si>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</si>
  <si>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</si>
  <si>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</si>
  <si>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</si>
  <si>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</si>
  <si>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</si>
  <si>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</si>
  <si>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</si>
  <si>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</si>
  <si>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</si>
  <si>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</si>
  <si>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</si>
  <si>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</si>
  <si>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</si>
  <si>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</si>
  <si>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</si>
  <si>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</si>
  <si>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</si>
  <si>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</si>
  <si>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</si>
  <si>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</si>
  <si>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</si>
  <si>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</si>
  <si>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</si>
  <si>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</si>
  <si>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</si>
  <si>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</si>
  <si>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</si>
  <si>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</si>
  <si>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</si>
  <si>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</si>
  <si>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</si>
  <si>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</si>
  <si>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</si>
  <si>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</si>
  <si>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</si>
  <si>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</si>
  <si>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</si>
  <si>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</si>
  <si>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</si>
  <si>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</si>
  <si>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</si>
  <si>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</si>
  <si>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</si>
  <si>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</si>
  <si>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</si>
  <si>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</si>
  <si>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</si>
  <si>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</si>
  <si>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</si>
  <si>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</si>
  <si>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</si>
  <si>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</si>
  <si>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</si>
  <si>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</si>
  <si>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</si>
  <si>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</si>
  <si>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</si>
  <si>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</si>
  <si>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</si>
  <si>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</si>
  <si>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</si>
  <si>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</si>
  <si>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</si>
  <si>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</si>
  <si>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</si>
  <si>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</si>
  <si>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</si>
  <si>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</si>
  <si>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</si>
  <si>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</si>
  <si>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</si>
  <si>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</si>
  <si>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</si>
  <si>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</si>
  <si>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</si>
  <si>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</si>
  <si>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</si>
  <si>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</si>
  <si>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</si>
  <si>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</si>
  <si>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</si>
  <si>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</si>
  <si>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</si>
  <si>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</si>
  <si>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</si>
  <si>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</si>
  <si>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</si>
  <si>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</si>
  <si>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</si>
  <si>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</si>
  <si>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</si>
  <si>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</si>
  <si>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</si>
  <si>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</si>
  <si>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</si>
  <si>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</si>
  <si>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</si>
  <si>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</si>
  <si>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</si>
  <si>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</si>
  <si>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</si>
  <si>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</si>
  <si>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</si>
  <si>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</si>
  <si>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</si>
  <si>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</si>
  <si>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</si>
  <si>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</si>
  <si>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</si>
  <si>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</si>
  <si>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</si>
  <si>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</si>
  <si>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</si>
  <si>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</si>
  <si>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</si>
  <si>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</si>
  <si>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</si>
  <si>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</si>
  <si>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</si>
  <si>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</si>
  <si>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</si>
  <si>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</si>
  <si>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</si>
  <si>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</si>
  <si>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</si>
  <si>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</si>
  <si>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</si>
  <si>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</si>
  <si>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</si>
  <si>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</si>
  <si>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</si>
  <si>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</si>
  <si>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</si>
  <si>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</si>
  <si>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</si>
  <si>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</si>
  <si>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</si>
  <si>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</si>
  <si>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</si>
  <si>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</si>
  <si>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</si>
  <si>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</si>
  <si>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</si>
  <si>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</si>
  <si>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</si>
  <si>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</si>
  <si>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</si>
  <si>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</si>
  <si>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</si>
  <si>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</si>
  <si>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</si>
  <si>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</si>
  <si>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</si>
  <si>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</si>
  <si>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</si>
  <si>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</si>
  <si>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</si>
  <si>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</si>
  <si>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</si>
  <si>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</si>
  <si>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</si>
  <si>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</si>
  <si>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</si>
  <si>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</si>
  <si>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</si>
  <si>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</si>
  <si>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</si>
  <si>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</si>
  <si>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</si>
  <si>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</si>
  <si>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</si>
  <si>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</si>
  <si>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</si>
  <si>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</si>
  <si>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</si>
  <si>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</si>
  <si>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</si>
  <si>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</si>
  <si>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</si>
  <si>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</si>
  <si>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</si>
  <si>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</si>
  <si>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</si>
  <si>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</si>
  <si>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</si>
  <si>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</si>
  <si>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</si>
  <si>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</si>
  <si>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</si>
  <si>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</si>
  <si>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</si>
  <si>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</si>
  <si>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</si>
  <si>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</si>
  <si>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</si>
  <si>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</si>
  <si>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</si>
  <si>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</si>
  <si>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</si>
  <si>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</si>
  <si>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</si>
  <si>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</si>
  <si>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</si>
  <si>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</si>
  <si>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</si>
  <si>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</si>
  <si>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</si>
  <si>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</si>
  <si>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</si>
  <si>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</si>
  <si>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</si>
  <si>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</si>
  <si>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</si>
  <si>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</si>
  <si>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</si>
  <si>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</si>
  <si>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</si>
  <si>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</si>
  <si>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</si>
  <si>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</si>
  <si>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</si>
  <si>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</si>
  <si>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</si>
  <si>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</si>
  <si>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</si>
  <si>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</si>
  <si>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</si>
  <si>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</si>
  <si>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</si>
  <si>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</si>
  <si>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</si>
  <si>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</si>
  <si>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</si>
  <si>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</si>
  <si>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</si>
  <si>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</si>
  <si>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</si>
  <si>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</si>
  <si>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</si>
  <si>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</si>
  <si>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</si>
  <si>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</si>
  <si>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</si>
  <si>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</si>
  <si>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</si>
  <si>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</si>
  <si>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</si>
  <si>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</si>
  <si>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</si>
  <si>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</si>
  <si>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</si>
  <si>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</si>
  <si>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</si>
  <si>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</si>
  <si>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</si>
  <si>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</si>
  <si>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</si>
  <si>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</si>
  <si>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</si>
  <si>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</si>
  <si>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</si>
  <si>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</si>
  <si>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</si>
  <si>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</si>
  <si>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</si>
  <si>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</si>
  <si>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</si>
  <si>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</si>
  <si>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</si>
  <si>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</si>
  <si>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</si>
  <si>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</si>
  <si>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</si>
  <si>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</si>
  <si>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</si>
  <si>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</si>
  <si>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</si>
  <si>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</si>
  <si>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</si>
  <si>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</si>
  <si>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</si>
  <si>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</si>
  <si>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</si>
  <si>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</si>
  <si>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</si>
  <si>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</si>
  <si>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</si>
  <si>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</si>
  <si>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</si>
  <si>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</si>
  <si>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</si>
  <si>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</si>
  <si>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</si>
  <si>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</si>
  <si>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</si>
  <si>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</si>
  <si>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</si>
  <si>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</si>
  <si>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</si>
  <si>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</si>
  <si>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</si>
  <si>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</si>
  <si>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</si>
  <si>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</si>
  <si>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</si>
  <si>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</si>
  <si>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</si>
  <si>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</si>
  <si>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</si>
  <si>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</si>
  <si>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</si>
  <si>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</si>
  <si>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</si>
  <si>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</si>
  <si>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</si>
  <si>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</si>
  <si>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</si>
  <si>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</si>
  <si>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</si>
  <si>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</si>
  <si>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</si>
  <si>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</si>
  <si>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</si>
  <si>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</si>
  <si>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</si>
  <si>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</si>
  <si>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</si>
  <si>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</si>
  <si>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</si>
  <si>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</si>
  <si>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</si>
  <si>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</si>
  <si>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</si>
  <si>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</si>
  <si>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</si>
  <si>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</si>
  <si>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</si>
  <si>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</si>
  <si>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</si>
  <si>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</si>
  <si>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</si>
  <si>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</si>
  <si>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</si>
  <si>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</si>
  <si>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</si>
  <si>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</si>
  <si>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</si>
  <si>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</si>
  <si>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</si>
  <si>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</si>
  <si>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</si>
  <si>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</si>
  <si>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</si>
  <si>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</si>
  <si>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</si>
  <si>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</si>
  <si>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</si>
  <si>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</si>
  <si>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</si>
  <si>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</si>
  <si>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</si>
  <si>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</si>
  <si>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</si>
  <si>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</si>
  <si>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</si>
  <si>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</si>
  <si>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</si>
  <si>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</si>
  <si>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</si>
  <si>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</si>
  <si>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</si>
  <si>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</si>
  <si>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</si>
  <si>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</si>
  <si>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</si>
  <si>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</si>
  <si>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</si>
  <si>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</si>
  <si>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</si>
  <si>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</si>
  <si>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</si>
  <si>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</si>
  <si>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</si>
  <si>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</si>
  <si>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</si>
  <si>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</si>
  <si>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</si>
  <si>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</si>
  <si>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</si>
  <si>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</si>
  <si>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</si>
  <si>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</si>
  <si>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</si>
  <si>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</si>
  <si>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</si>
  <si>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</si>
  <si>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</si>
  <si>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</si>
  <si>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</si>
  <si>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</si>
  <si>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</si>
  <si>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</si>
  <si>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</si>
  <si>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</si>
  <si>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</si>
  <si>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</si>
  <si>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</si>
  <si>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</si>
  <si>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</si>
  <si>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</si>
  <si>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</si>
  <si>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</si>
  <si>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</si>
  <si>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</si>
  <si>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</si>
  <si>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</si>
  <si>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</si>
  <si>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</si>
  <si>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</si>
  <si>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</si>
  <si>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</si>
  <si>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</si>
  <si>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</si>
  <si>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</si>
  <si>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</si>
  <si>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</si>
  <si>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</si>
  <si>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</si>
  <si>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</si>
  <si>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</si>
  <si>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</si>
  <si>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</si>
  <si>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</si>
  <si>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</si>
  <si>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</si>
  <si>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</si>
  <si>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</si>
  <si>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</si>
  <si>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</si>
  <si>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</si>
  <si>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</si>
  <si>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</si>
  <si>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</si>
  <si>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</si>
  <si>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</si>
  <si>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</si>
  <si>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</si>
  <si>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</si>
  <si>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</si>
  <si>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</si>
  <si>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</si>
  <si>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</si>
  <si>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</si>
  <si>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</si>
  <si>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</si>
  <si>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</si>
  <si>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</si>
  <si>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</si>
  <si>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</si>
  <si>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</si>
  <si>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</si>
  <si>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</si>
  <si>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</si>
  <si>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</si>
  <si>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</si>
  <si>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</si>
  <si>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</si>
  <si>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</si>
  <si>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</si>
  <si>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</si>
  <si>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</si>
  <si>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</si>
  <si>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</si>
  <si>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</si>
  <si>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</si>
  <si>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</si>
  <si>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</si>
  <si>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</si>
  <si>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</si>
  <si>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</si>
  <si>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</si>
  <si>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</si>
  <si>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</si>
  <si>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</si>
  <si>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</si>
  <si>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</si>
  <si>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</si>
  <si>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</si>
  <si>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</si>
  <si>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</si>
  <si>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</si>
  <si>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</si>
  <si>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</si>
  <si>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</si>
  <si>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</si>
  <si>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</si>
  <si>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</si>
  <si>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</si>
  <si>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</si>
  <si>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</si>
  <si>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</si>
  <si>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</si>
  <si>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</si>
  <si>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</si>
  <si>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</si>
  <si>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</si>
  <si>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</si>
  <si>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</si>
  <si>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</si>
  <si>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</si>
  <si>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</si>
  <si>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</si>
  <si>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</si>
  <si>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</si>
  <si>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</si>
  <si>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</si>
  <si>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</si>
  <si>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</si>
  <si>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</si>
  <si>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</si>
  <si>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</si>
  <si>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</si>
  <si>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</si>
  <si>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</si>
  <si>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</si>
  <si>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</si>
  <si>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</si>
  <si>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</si>
  <si>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</si>
  <si>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</si>
  <si>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</si>
  <si>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</si>
  <si>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</si>
  <si>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</si>
  <si>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</si>
  <si>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</si>
  <si>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</si>
  <si>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</si>
  <si>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</si>
  <si>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</si>
  <si>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</si>
  <si>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</si>
  <si>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</si>
  <si>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</si>
  <si>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</si>
  <si>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</si>
  <si>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</si>
  <si>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</si>
  <si>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</si>
  <si>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</si>
  <si>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</si>
  <si>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</si>
  <si>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</si>
  <si>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</si>
  <si>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</si>
  <si>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</si>
  <si>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</si>
  <si>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</si>
  <si>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</si>
  <si>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</si>
  <si>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</si>
  <si>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</si>
  <si>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</si>
  <si>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</si>
  <si>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</si>
  <si>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</si>
  <si>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</si>
  <si>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</si>
  <si>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</si>
  <si>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</si>
  <si>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</si>
  <si>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</si>
  <si>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</si>
  <si>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</si>
  <si>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</si>
  <si>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</si>
  <si>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</si>
  <si>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</si>
  <si>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</si>
  <si>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</si>
  <si>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</si>
  <si>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</si>
  <si>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</si>
  <si>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</si>
  <si>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</si>
  <si>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</si>
  <si>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</si>
  <si>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</si>
  <si>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</si>
  <si>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</si>
  <si>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</si>
  <si>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</si>
  <si>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</si>
  <si>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</si>
  <si>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</si>
  <si>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</si>
  <si>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</si>
  <si>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</si>
  <si>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</si>
  <si>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</si>
  <si>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</si>
  <si>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</si>
  <si>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</si>
  <si>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</si>
  <si>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</si>
  <si>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</si>
  <si>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</si>
  <si>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</si>
  <si>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</si>
  <si>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</si>
  <si>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</si>
  <si>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</si>
  <si>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</si>
  <si>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</si>
  <si>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</si>
  <si>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</si>
  <si>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</si>
  <si>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</si>
  <si>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</si>
  <si>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</si>
  <si>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</si>
  <si>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</si>
  <si>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</si>
  <si>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</si>
  <si>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</si>
  <si>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</si>
  <si>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</si>
  <si>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</si>
  <si>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</si>
  <si>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</si>
  <si>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</si>
  <si>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</si>
  <si>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</si>
  <si>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</si>
  <si>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</si>
  <si>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</si>
  <si>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</si>
  <si>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</si>
  <si>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</si>
  <si>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</si>
  <si>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</si>
  <si>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</si>
  <si>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</si>
  <si>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</si>
  <si>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</si>
  <si>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</si>
  <si>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</si>
  <si>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</si>
  <si>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</si>
  <si>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</si>
  <si>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</si>
  <si>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</si>
  <si>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</si>
  <si>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</si>
  <si>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</si>
  <si>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</si>
  <si>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</si>
  <si>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</si>
  <si>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</si>
  <si>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</si>
  <si>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</si>
  <si>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</si>
  <si>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</si>
  <si>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</si>
  <si>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</si>
  <si>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</si>
  <si>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</si>
  <si>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</si>
  <si>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</si>
  <si>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</si>
  <si>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</si>
  <si>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</si>
  <si>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</si>
  <si>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</si>
  <si>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</si>
  <si>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</si>
  <si>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</si>
  <si>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</si>
  <si>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</si>
  <si>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</si>
  <si>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</si>
  <si>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</si>
  <si>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</si>
  <si>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</si>
  <si>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</si>
  <si>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</si>
  <si>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</si>
  <si>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</si>
  <si>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</si>
  <si>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</si>
  <si>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</si>
  <si>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</si>
  <si>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</si>
  <si>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</si>
  <si>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</si>
  <si>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</si>
  <si>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</si>
  <si>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</si>
  <si>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</si>
  <si>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</si>
  <si>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</si>
  <si>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</si>
  <si>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</si>
  <si>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</si>
  <si>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</si>
  <si>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</si>
  <si>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</si>
  <si>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</si>
  <si>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</si>
  <si>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</si>
  <si>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</si>
  <si>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</si>
  <si>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</si>
  <si>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</si>
  <si>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</si>
  <si>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</si>
  <si>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</si>
  <si>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</si>
  <si>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</si>
  <si>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</si>
  <si>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</si>
  <si>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</si>
  <si>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</si>
  <si>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</si>
  <si>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</si>
  <si>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</si>
  <si>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</si>
  <si>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</si>
  <si>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</si>
  <si>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</si>
  <si>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</si>
  <si>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</si>
  <si>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</si>
  <si>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</si>
  <si>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</si>
  <si>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</si>
  <si>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</si>
  <si>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</si>
  <si>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</si>
  <si>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</si>
  <si>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</si>
  <si>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</si>
  <si>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</si>
  <si>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</si>
  <si>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</si>
  <si>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</si>
  <si>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</si>
  <si>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</si>
  <si>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</si>
  <si>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</si>
  <si>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</si>
  <si>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</si>
  <si>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</si>
  <si>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</si>
  <si>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</si>
  <si>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</si>
  <si>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</si>
  <si>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</si>
  <si>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</si>
  <si>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</si>
  <si>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</si>
  <si>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</si>
  <si>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</si>
  <si>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</si>
  <si>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</si>
  <si>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</si>
  <si>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</si>
  <si>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</si>
  <si>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</si>
  <si>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</si>
  <si>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</si>
  <si>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</si>
  <si>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</si>
  <si>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</si>
  <si>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</si>
  <si>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</si>
  <si>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</si>
  <si>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</si>
  <si>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</si>
  <si>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</si>
  <si>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</si>
  <si>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</si>
  <si>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</si>
  <si>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</si>
  <si>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</si>
  <si>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</si>
  <si>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</si>
  <si>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</si>
  <si>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</si>
  <si>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</si>
  <si>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</si>
  <si>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</si>
  <si>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</si>
  <si>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</si>
  <si>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</si>
  <si>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</si>
  <si>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</si>
  <si>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</si>
  <si>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</si>
  <si>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</si>
  <si>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</si>
  <si>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</si>
  <si>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</si>
  <si>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</si>
  <si>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</si>
  <si>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</si>
  <si>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</si>
  <si>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</si>
  <si>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</si>
  <si>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</si>
  <si>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</si>
  <si>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</si>
  <si>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</si>
  <si>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</si>
  <si>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</si>
  <si>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</si>
  <si>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</si>
  <si>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</si>
  <si>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</si>
  <si>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</si>
  <si>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</si>
  <si>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</si>
  <si>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</si>
  <si>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</si>
  <si>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</si>
  <si>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</si>
  <si>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</si>
  <si>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</si>
  <si>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</si>
  <si>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</si>
  <si>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</si>
  <si>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</si>
  <si>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</si>
  <si>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</si>
  <si>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</si>
  <si>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</si>
  <si>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</si>
  <si>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</si>
  <si>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</si>
  <si>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</si>
  <si>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</si>
  <si>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</si>
  <si>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</si>
  <si>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</si>
  <si>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</si>
  <si>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</si>
  <si>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</si>
  <si>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</si>
  <si>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</si>
  <si>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</si>
  <si>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</si>
  <si>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</si>
  <si>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</si>
  <si>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</si>
  <si>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</si>
  <si>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</si>
  <si>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</si>
  <si>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</si>
  <si>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</si>
  <si>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</si>
  <si>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</si>
  <si>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</si>
  <si>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</si>
  <si>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</si>
  <si>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</si>
  <si>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</si>
  <si>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</si>
  <si>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</si>
  <si>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</si>
  <si>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</si>
  <si>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</si>
  <si>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</si>
  <si>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</si>
  <si>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</si>
  <si>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</si>
  <si>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</si>
  <si>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</si>
  <si>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</si>
  <si>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</si>
  <si>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</si>
  <si>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</si>
  <si>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</si>
  <si>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</si>
  <si>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</si>
  <si>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</si>
  <si>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</si>
  <si>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</si>
  <si>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</si>
  <si>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</si>
  <si>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</si>
  <si>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</si>
  <si>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</si>
  <si>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</si>
  <si>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</si>
  <si>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</si>
  <si>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</si>
  <si>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</si>
  <si>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</si>
  <si>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</si>
  <si>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</si>
  <si>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</si>
  <si>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</si>
  <si>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</si>
  <si>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</si>
  <si>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</si>
  <si>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</si>
  <si>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</si>
  <si>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</si>
  <si>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</si>
  <si>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</si>
  <si>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</si>
  <si>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</si>
  <si>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</si>
  <si>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</si>
  <si>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</si>
  <si>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</si>
  <si>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</si>
  <si>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</si>
  <si>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</si>
  <si>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</si>
  <si>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</si>
  <si>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</si>
  <si>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</si>
  <si>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</si>
  <si>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</si>
  <si>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</si>
  <si>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</si>
  <si>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</si>
  <si>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</si>
  <si>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</si>
  <si>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</si>
  <si>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</si>
  <si>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</si>
  <si>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</si>
  <si>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</si>
  <si>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</si>
  <si>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</si>
  <si>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</si>
  <si>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</si>
  <si>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</si>
  <si>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</si>
  <si>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</si>
  <si>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</si>
  <si>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</si>
  <si>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</si>
  <si>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</si>
  <si>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</si>
  <si>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</si>
  <si>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</si>
  <si>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</si>
  <si>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</si>
  <si>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</si>
  <si>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</si>
  <si>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</si>
  <si>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</si>
  <si>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</si>
  <si>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</si>
  <si>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</si>
  <si>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</si>
  <si>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</si>
  <si>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</si>
  <si>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</si>
  <si>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</si>
  <si>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</si>
  <si>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</si>
  <si>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</si>
  <si>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</si>
  <si>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</si>
  <si>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</si>
  <si>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</si>
  <si>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</si>
  <si>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</si>
  <si>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</si>
  <si>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</si>
  <si>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</si>
  <si>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</si>
  <si>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</si>
  <si>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</si>
  <si>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</si>
  <si>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</si>
  <si>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</si>
  <si>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</si>
  <si>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</si>
  <si>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</si>
  <si>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</si>
  <si>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</si>
  <si>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</si>
  <si>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</si>
  <si>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</si>
  <si>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</si>
  <si>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</si>
  <si>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</si>
  <si>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</si>
  <si>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</si>
  <si>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</si>
  <si>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</si>
  <si>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</si>
  <si>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</si>
  <si>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</si>
  <si>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</si>
  <si>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</si>
  <si>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</si>
  <si>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</si>
  <si>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</si>
  <si>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</si>
  <si>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</si>
  <si>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</si>
  <si>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</si>
  <si>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</si>
  <si>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</si>
  <si>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</si>
  <si>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</si>
  <si>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</si>
  <si>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</si>
  <si>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</si>
  <si>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</si>
  <si>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</si>
  <si>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</si>
  <si>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</si>
  <si>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</si>
  <si>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</si>
  <si>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</si>
  <si>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</si>
  <si>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</si>
  <si>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</si>
  <si>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</si>
  <si>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</si>
  <si>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</si>
  <si>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</si>
  <si>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</si>
  <si>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</si>
  <si>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</si>
  <si>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</si>
  <si>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</si>
  <si>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</si>
  <si>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</si>
  <si>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</si>
  <si>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</si>
  <si>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</si>
  <si>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</si>
  <si>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</si>
  <si>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</si>
  <si>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</si>
  <si>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</si>
  <si>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</si>
  <si>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</si>
  <si>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</si>
  <si>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</si>
  <si>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</si>
  <si>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</si>
  <si>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</si>
  <si>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</si>
  <si>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</si>
  <si>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</si>
  <si>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</si>
  <si>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</si>
  <si>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</si>
  <si>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</si>
  <si>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</si>
  <si>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</si>
  <si>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</si>
  <si>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</si>
  <si>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</si>
  <si>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</si>
  <si>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</si>
  <si>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</si>
  <si>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</si>
  <si>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</si>
  <si>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</si>
  <si>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</si>
  <si>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</si>
  <si>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</si>
  <si>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</si>
  <si>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</si>
  <si>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</si>
  <si>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</si>
  <si>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</si>
  <si>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</si>
  <si>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</si>
  <si>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</si>
  <si>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</si>
  <si>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</si>
  <si>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</si>
  <si>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</si>
  <si>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</si>
  <si>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</si>
  <si>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</si>
  <si>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</si>
  <si>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</si>
  <si>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</si>
  <si>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</si>
  <si>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</si>
  <si>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</si>
  <si>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</si>
  <si>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</si>
  <si>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</si>
  <si>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</si>
  <si>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</si>
  <si>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</si>
  <si>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</si>
  <si>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</si>
  <si>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</si>
  <si>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</si>
  <si>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</si>
  <si>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</si>
  <si>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</si>
  <si>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</si>
  <si>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</si>
  <si>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</si>
  <si>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</si>
  <si>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</si>
  <si>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</si>
  <si>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</si>
  <si>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</si>
  <si>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</si>
  <si>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</si>
  <si>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</si>
  <si>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</si>
  <si>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</si>
  <si>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</si>
  <si>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</si>
  <si>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</si>
  <si>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</si>
  <si>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</si>
  <si>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</si>
  <si>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</si>
  <si>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</si>
  <si>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</si>
  <si>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</si>
  <si>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</si>
  <si>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</si>
  <si>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</si>
  <si>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</si>
  <si>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</si>
  <si>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</si>
  <si>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</si>
  <si>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</si>
  <si>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</si>
  <si>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</si>
  <si>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</si>
  <si>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</si>
  <si>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</si>
  <si>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</si>
  <si>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</si>
  <si>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</si>
  <si>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</si>
  <si>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</si>
  <si>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</si>
  <si>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</si>
  <si>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</si>
  <si>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</si>
  <si>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</si>
  <si>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</si>
  <si>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</si>
  <si>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</si>
  <si>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</si>
  <si>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</si>
  <si>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</si>
  <si>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</si>
  <si>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</si>
  <si>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</si>
  <si>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</si>
  <si>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</si>
  <si>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</si>
  <si>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</si>
  <si>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</si>
  <si>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</si>
  <si>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</si>
  <si>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</si>
  <si>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</si>
  <si>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</si>
  <si>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</si>
  <si>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</si>
  <si>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</si>
  <si>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</si>
  <si>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</si>
  <si>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</si>
  <si>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</si>
  <si>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</si>
  <si>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</si>
  <si>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</si>
  <si>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</si>
  <si>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</si>
  <si>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</si>
  <si>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</si>
  <si>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</si>
  <si>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</si>
  <si>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</si>
  <si>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</si>
  <si>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</si>
  <si>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</si>
  <si>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</si>
  <si>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</si>
  <si>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</si>
  <si>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</si>
  <si>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</si>
  <si>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</si>
  <si>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</si>
  <si>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</si>
  <si>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</si>
  <si>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</si>
  <si>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</si>
  <si>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</si>
  <si>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</si>
  <si>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</si>
  <si>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</si>
  <si>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</si>
  <si>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</si>
  <si>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</si>
  <si>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</si>
  <si>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</si>
  <si>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</si>
  <si>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</si>
  <si>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</si>
  <si>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</si>
  <si>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</si>
  <si>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</si>
  <si>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</si>
  <si>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</si>
  <si>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</si>
  <si>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</si>
  <si>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</si>
  <si>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</si>
  <si>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</si>
  <si>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</si>
  <si>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</si>
  <si>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</si>
  <si>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</si>
  <si>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</si>
  <si>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</si>
  <si>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</si>
  <si>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</si>
  <si>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</si>
  <si>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</si>
  <si>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</si>
  <si>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</si>
  <si>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</si>
  <si>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</si>
  <si>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</si>
  <si>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</si>
  <si>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</si>
  <si>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</si>
  <si>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</si>
  <si>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</si>
  <si>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</si>
  <si>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</si>
  <si>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</si>
  <si>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</si>
  <si>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</si>
  <si>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</si>
  <si>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</si>
  <si>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</si>
  <si>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</si>
  <si>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</si>
  <si>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</si>
  <si>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</si>
  <si>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</si>
  <si>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</si>
  <si>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</si>
  <si>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</si>
  <si>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</si>
  <si>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</si>
  <si>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</si>
  <si>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</si>
  <si>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</si>
  <si>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</si>
  <si>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</si>
  <si>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</si>
  <si>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</si>
  <si>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</si>
  <si>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</si>
  <si>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</si>
  <si>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</si>
  <si>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</si>
  <si>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</si>
  <si>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</si>
  <si>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</si>
  <si>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</si>
  <si>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</si>
  <si>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</si>
  <si>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</si>
  <si>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</si>
  <si>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</si>
  <si>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</si>
  <si>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</si>
  <si>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</si>
  <si>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</si>
  <si>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</si>
  <si>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</si>
  <si>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</si>
  <si>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</si>
  <si>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</si>
  <si>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</si>
  <si>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</si>
  <si>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</si>
  <si>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</si>
  <si>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</si>
  <si>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</si>
  <si>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</si>
  <si>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</si>
  <si>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</si>
  <si>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</si>
  <si>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</si>
  <si>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</si>
  <si>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</si>
  <si>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</si>
  <si>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</si>
  <si>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</si>
  <si>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</si>
  <si>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</si>
  <si>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</si>
  <si>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</si>
  <si>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</si>
  <si>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</si>
  <si>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</si>
  <si>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</si>
  <si>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</si>
  <si>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</si>
  <si>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</si>
  <si>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</si>
  <si>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</si>
  <si>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</si>
  <si>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</si>
  <si>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</si>
  <si>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</si>
  <si>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</si>
  <si>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</si>
  <si>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</si>
  <si>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</si>
  <si>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</si>
  <si>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</si>
  <si>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</si>
  <si>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</si>
  <si>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</si>
  <si>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</si>
  <si>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</si>
  <si>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</si>
  <si>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</si>
  <si>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</si>
  <si>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</si>
  <si>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</si>
  <si>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</si>
  <si>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</si>
  <si>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</si>
  <si>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</si>
  <si>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</si>
  <si>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</si>
  <si>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</si>
  <si>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</si>
  <si>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</si>
  <si>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</si>
  <si>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</si>
  <si>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</si>
  <si>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</si>
  <si>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</si>
  <si>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</si>
  <si>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</si>
  <si>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</si>
  <si>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</si>
  <si>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</si>
  <si>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</si>
  <si>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</si>
  <si>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</si>
  <si>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</si>
  <si>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</si>
  <si>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</si>
  <si>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</si>
  <si>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</si>
  <si>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</si>
  <si>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</si>
  <si>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</si>
  <si>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</si>
  <si>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</si>
  <si>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</si>
  <si>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</si>
  <si>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</si>
  <si>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</si>
  <si>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</si>
  <si>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</si>
  <si>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</si>
  <si>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</si>
  <si>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</si>
  <si>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</si>
  <si>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</si>
  <si>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</si>
  <si>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</si>
  <si>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</si>
  <si>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</si>
  <si>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</si>
  <si>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</si>
  <si>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</si>
  <si>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</si>
  <si>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</si>
  <si>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</si>
  <si>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</si>
  <si>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</si>
  <si>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</si>
  <si>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</si>
  <si>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</si>
  <si>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</si>
  <si>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</si>
  <si>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</si>
  <si>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</si>
  <si>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</si>
  <si>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</si>
  <si>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</si>
  <si>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</si>
  <si>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</si>
  <si>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</si>
  <si>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</si>
  <si>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</si>
  <si>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</si>
  <si>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</si>
  <si>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</si>
  <si>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</si>
  <si>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</si>
  <si>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</si>
  <si>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</si>
  <si>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</si>
  <si>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</si>
  <si>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</si>
  <si>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</si>
  <si>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</si>
  <si>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</si>
  <si>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</si>
  <si>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</si>
  <si>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</si>
  <si>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</si>
  <si>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</si>
  <si>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</si>
  <si>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</si>
  <si>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</si>
  <si>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</si>
  <si>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</si>
  <si>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</si>
  <si>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</si>
  <si>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</si>
  <si>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</si>
  <si>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</si>
  <si>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</si>
  <si>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</si>
  <si>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</si>
  <si>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</si>
  <si>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</si>
  <si>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</si>
  <si>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</si>
  <si>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</si>
  <si>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</si>
  <si>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</si>
  <si>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</si>
  <si>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</si>
  <si>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</si>
  <si>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</si>
  <si>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</si>
  <si>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</si>
  <si>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</si>
  <si>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</si>
  <si>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</si>
  <si>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</si>
  <si>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</si>
  <si>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</si>
  <si>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</si>
  <si>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</si>
  <si>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</si>
  <si>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</si>
  <si>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</si>
  <si>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</si>
  <si>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</si>
  <si>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</si>
  <si>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</si>
  <si>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</si>
  <si>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</si>
  <si>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</si>
  <si>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</si>
  <si>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</si>
  <si>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</si>
  <si>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</si>
  <si>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</si>
  <si>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</si>
  <si>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</si>
  <si>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</si>
  <si>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</si>
  <si>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</si>
  <si>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</si>
  <si>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</si>
  <si>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</si>
  <si>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</si>
  <si>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</si>
  <si>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</si>
  <si>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</si>
  <si>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</si>
  <si>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</si>
  <si>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</si>
  <si>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</si>
  <si>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</si>
  <si>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</si>
  <si>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</si>
  <si>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</si>
  <si>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</si>
  <si>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</si>
  <si>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</si>
  <si>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</si>
  <si>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</si>
  <si>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</si>
  <si>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</si>
  <si>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</si>
  <si>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</si>
  <si>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</si>
  <si>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</si>
  <si>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</si>
  <si>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</si>
  <si>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</si>
  <si>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</si>
  <si>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</si>
  <si>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</si>
  <si>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</si>
  <si>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</si>
  <si>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</si>
  <si>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</si>
  <si>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</si>
  <si>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</si>
  <si>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</si>
  <si>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</si>
  <si>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</si>
  <si>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</si>
  <si>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</si>
  <si>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</si>
  <si>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</si>
  <si>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</si>
  <si>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</si>
  <si>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</si>
  <si>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</si>
  <si>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</si>
  <si>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</si>
  <si>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</si>
  <si>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</si>
  <si>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</si>
  <si>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</si>
  <si>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</si>
  <si>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</si>
  <si>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</si>
  <si>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</si>
  <si>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</si>
  <si>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</si>
  <si>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</si>
  <si>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</si>
  <si>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</si>
  <si>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</si>
  <si>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</si>
  <si>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</si>
  <si>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</si>
  <si>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</si>
  <si>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</si>
  <si>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</si>
  <si>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</si>
  <si>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</si>
  <si>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</si>
  <si>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</si>
  <si>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</si>
  <si>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</si>
  <si>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</si>
  <si>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</si>
  <si>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</si>
  <si>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</si>
  <si>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</si>
  <si>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</si>
  <si>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</si>
  <si>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</si>
  <si>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</si>
  <si>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</si>
  <si>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</si>
  <si>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</si>
  <si>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</si>
  <si>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</si>
  <si>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</si>
  <si>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</si>
  <si>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</si>
  <si>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</si>
  <si>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</si>
  <si>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</si>
  <si>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</si>
  <si>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</si>
  <si>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</si>
  <si>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</si>
  <si>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</si>
  <si>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</si>
  <si>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</si>
  <si>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</si>
  <si>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</si>
  <si>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</si>
  <si>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</si>
  <si>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</si>
  <si>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</si>
  <si>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</si>
  <si>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</si>
  <si>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</si>
  <si>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</si>
  <si>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</si>
  <si>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</si>
  <si>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</si>
  <si>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</si>
  <si>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</si>
  <si>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</si>
  <si>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</si>
  <si>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</si>
  <si>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</si>
  <si>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</si>
  <si>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</si>
  <si>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</si>
  <si>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</si>
  <si>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</si>
  <si>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</si>
  <si>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</si>
  <si>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</si>
  <si>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</si>
  <si>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</si>
  <si>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</si>
  <si>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</si>
  <si>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</si>
  <si>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</si>
  <si>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</si>
  <si>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</si>
  <si>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</si>
  <si>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</si>
  <si>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</si>
  <si>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</si>
  <si>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</si>
  <si>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</si>
  <si>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</si>
  <si>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</si>
  <si>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</si>
  <si>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</si>
  <si>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</si>
  <si>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</si>
  <si>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</si>
  <si>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</si>
  <si>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</si>
  <si>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</si>
  <si>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</si>
  <si>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</si>
  <si>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</si>
  <si>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</si>
  <si>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</si>
  <si>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</si>
  <si>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</si>
  <si>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</si>
  <si>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</si>
  <si>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</si>
  <si>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</si>
  <si>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</si>
  <si>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</si>
  <si>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</si>
  <si>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</si>
  <si>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</si>
  <si>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</si>
  <si>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</si>
  <si>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</si>
  <si>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</si>
  <si>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</si>
  <si>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</si>
  <si>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</si>
  <si>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</si>
  <si>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</si>
  <si>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</si>
  <si>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</si>
  <si>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</si>
  <si>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</si>
  <si>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</si>
  <si>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</si>
  <si>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</si>
  <si>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</si>
  <si>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</si>
  <si>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</si>
  <si>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</si>
  <si>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</si>
  <si>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</si>
  <si>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</si>
  <si>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</si>
  <si>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</si>
  <si>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</si>
  <si>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</si>
  <si>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</si>
  <si>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</si>
  <si>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</si>
  <si>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</si>
  <si>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</si>
  <si>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</si>
  <si>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</si>
  <si>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</si>
  <si>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</si>
  <si>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</si>
  <si>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</si>
  <si>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</si>
  <si>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</si>
  <si>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</si>
  <si>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</si>
  <si>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</si>
  <si>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</si>
  <si>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</si>
  <si>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</si>
  <si>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</si>
  <si>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</si>
  <si>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</si>
  <si>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</si>
  <si>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</si>
  <si>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</si>
  <si>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</si>
  <si>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</si>
  <si>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</si>
  <si>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</si>
  <si>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</si>
  <si>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</si>
  <si>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</si>
  <si>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</si>
  <si>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</si>
  <si>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</si>
  <si>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</si>
  <si>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</si>
  <si>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</si>
  <si>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</si>
  <si>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</si>
  <si>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</si>
  <si>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</si>
  <si>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</si>
  <si>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</si>
  <si>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</si>
  <si>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</si>
  <si>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</si>
  <si>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</si>
  <si>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</si>
  <si>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</si>
  <si>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</si>
  <si>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</si>
  <si>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</si>
  <si>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</si>
  <si>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</si>
  <si>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</si>
  <si>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</si>
  <si>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</si>
  <si>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</si>
  <si>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</si>
  <si>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</si>
  <si>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</si>
  <si>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</si>
  <si>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</si>
  <si>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</si>
  <si>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</si>
  <si>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</si>
  <si>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</si>
  <si>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</si>
  <si>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</si>
  <si>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</si>
  <si>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</si>
  <si>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</si>
  <si>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</si>
  <si>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</si>
  <si>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</si>
  <si>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</si>
  <si>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</si>
  <si>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</si>
  <si>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</si>
  <si>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</si>
  <si>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</si>
  <si>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</si>
  <si>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</si>
  <si>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</si>
  <si>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</si>
  <si>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</si>
  <si>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</si>
  <si>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</si>
  <si>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</si>
  <si>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</si>
  <si>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</si>
  <si>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</si>
  <si>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</si>
  <si>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</si>
  <si>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</si>
  <si>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</si>
  <si>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</si>
  <si>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</si>
  <si>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</si>
  <si>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</si>
  <si>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</si>
  <si>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</si>
  <si>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</si>
  <si>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</si>
  <si>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</si>
  <si>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</si>
  <si>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</si>
  <si>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</si>
  <si>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</si>
  <si>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</si>
  <si>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</si>
  <si>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</si>
  <si>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</si>
  <si>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</si>
  <si>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</si>
  <si>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</si>
  <si>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</si>
  <si>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</si>
  <si>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</si>
  <si>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</si>
  <si>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</si>
  <si>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</si>
  <si>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</si>
  <si>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</si>
  <si>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</si>
  <si>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</si>
  <si>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</si>
  <si>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</si>
  <si>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</si>
  <si>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</si>
  <si>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</si>
  <si>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</si>
  <si>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</si>
  <si>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</si>
  <si>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</si>
  <si>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</si>
  <si>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</si>
  <si>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</si>
  <si>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</si>
  <si>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</si>
  <si>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</si>
  <si>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</si>
  <si>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</si>
  <si>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</si>
  <si>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</si>
  <si>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</si>
  <si>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</si>
  <si>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</si>
  <si>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</si>
  <si>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</si>
  <si>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</si>
  <si>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</si>
  <si>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</si>
  <si>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</si>
  <si>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</si>
  <si>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</si>
  <si>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</si>
  <si>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</si>
  <si>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</si>
  <si>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</si>
  <si>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</si>
  <si>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</si>
  <si>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</si>
  <si>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</si>
  <si>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</si>
  <si>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</si>
  <si>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</si>
  <si>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</si>
  <si>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</si>
  <si>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</si>
  <si>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</si>
  <si>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</si>
  <si>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</si>
  <si>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</si>
  <si>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</si>
  <si>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</si>
  <si>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</si>
  <si>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</si>
  <si>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</si>
  <si>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</si>
  <si>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</si>
  <si>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</si>
  <si>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</si>
  <si>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</si>
  <si>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</si>
  <si>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</si>
  <si>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</si>
  <si>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</si>
  <si>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</si>
  <si>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</si>
  <si>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</si>
  <si>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</si>
  <si>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</si>
  <si>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</si>
  <si>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</si>
  <si>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</si>
  <si>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</si>
  <si>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</si>
  <si>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</si>
  <si>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</si>
  <si>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</si>
  <si>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</si>
  <si>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</si>
  <si>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</si>
  <si>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</si>
  <si>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</si>
  <si>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</si>
  <si>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</si>
  <si>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</si>
  <si>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</si>
  <si>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</si>
  <si>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</si>
  <si>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</si>
  <si>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</si>
  <si>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</si>
  <si>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</si>
  <si>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</si>
  <si>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</si>
  <si>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</si>
  <si>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</si>
  <si>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</si>
  <si>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</si>
  <si>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</si>
  <si>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</si>
  <si>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</si>
  <si>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</si>
  <si>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</si>
  <si>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</si>
  <si>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</si>
  <si>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</si>
  <si>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</si>
  <si>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</si>
  <si>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</si>
  <si>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</si>
  <si>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</si>
  <si>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</si>
  <si>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</si>
  <si>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</si>
  <si>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</si>
  <si>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</si>
  <si>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</si>
  <si>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</si>
  <si>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</si>
  <si>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</si>
  <si>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</si>
  <si>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</si>
  <si>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</si>
  <si>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</si>
  <si>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</si>
  <si>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</si>
  <si>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</si>
  <si>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</si>
  <si>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</si>
  <si>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</si>
  <si>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</si>
  <si>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</si>
  <si>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</si>
  <si>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</si>
  <si>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</si>
  <si>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</si>
  <si>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</si>
  <si>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</si>
  <si>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</si>
  <si>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</si>
  <si>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</si>
  <si>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</si>
  <si>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</si>
  <si>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</si>
  <si>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</si>
  <si>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</si>
  <si>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</si>
  <si>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</si>
  <si>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</si>
  <si>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</si>
  <si>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</si>
  <si>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</si>
  <si>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</si>
  <si>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</si>
  <si>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</si>
  <si>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</si>
  <si>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</si>
  <si>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</si>
  <si>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</si>
  <si>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</si>
  <si>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</si>
  <si>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</si>
  <si>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</si>
  <si>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</si>
  <si>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</si>
  <si>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</si>
  <si>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</si>
  <si>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</si>
  <si>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</si>
  <si>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</si>
  <si>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</si>
  <si>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</si>
  <si>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</si>
  <si>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</si>
  <si>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</si>
  <si>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</si>
  <si>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</si>
  <si>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</si>
  <si>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</si>
  <si>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</si>
  <si>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</si>
  <si>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</si>
  <si>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</si>
  <si>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</si>
  <si>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</si>
  <si>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</si>
  <si>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</si>
  <si>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</si>
  <si>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</si>
  <si>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</si>
  <si>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</si>
  <si>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</si>
  <si>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</si>
  <si>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</si>
  <si>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</si>
  <si>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</si>
  <si>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</si>
  <si>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</si>
  <si>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</si>
  <si>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</si>
  <si>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</si>
  <si>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</si>
  <si>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</si>
  <si>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</si>
  <si>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</si>
  <si>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</si>
  <si>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</si>
  <si>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</si>
  <si>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</si>
  <si>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</si>
  <si>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</si>
  <si>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</si>
  <si>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</si>
  <si>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</si>
  <si>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</si>
  <si>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</si>
  <si>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</si>
  <si>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</si>
  <si>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</si>
  <si>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</si>
  <si>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</si>
  <si>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</si>
  <si>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</si>
  <si>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</si>
  <si>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</si>
  <si>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</si>
  <si>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</si>
  <si>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</si>
  <si>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</si>
  <si>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</si>
  <si>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</si>
  <si>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</si>
  <si>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</si>
  <si>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</si>
  <si>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</si>
  <si>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</si>
  <si>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</si>
  <si>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</si>
  <si>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</si>
  <si>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</si>
  <si>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</si>
  <si>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</si>
  <si>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</si>
  <si>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</si>
  <si>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</si>
  <si>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</si>
  <si>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</si>
  <si>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</si>
  <si>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</si>
  <si>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</si>
  <si>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</si>
  <si>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</si>
  <si>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</si>
  <si>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</si>
  <si>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</si>
  <si>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</si>
  <si>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</si>
  <si>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</si>
  <si>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</si>
  <si>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</si>
  <si>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</si>
  <si>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</si>
  <si>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</si>
  <si>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</si>
  <si>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</si>
  <si>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</si>
  <si>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</si>
  <si>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</si>
  <si>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</si>
  <si>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</si>
  <si>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</si>
  <si>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</si>
  <si>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</si>
  <si>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</si>
  <si>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</si>
  <si>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</si>
  <si>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</si>
  <si>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</si>
  <si>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</si>
  <si>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</si>
  <si>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</si>
  <si>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</si>
  <si>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</si>
  <si>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</si>
  <si>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</si>
  <si>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</si>
  <si>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</si>
  <si>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</si>
  <si>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</si>
  <si>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</si>
  <si>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</si>
  <si>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</si>
  <si>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</si>
  <si>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</si>
  <si>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</si>
  <si>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</si>
  <si>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</si>
  <si>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</si>
  <si>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</si>
  <si>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</si>
  <si>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</si>
  <si>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</si>
  <si>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</si>
  <si>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</si>
  <si>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</si>
  <si>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</si>
  <si>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</si>
  <si>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</si>
  <si>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</si>
  <si>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</si>
  <si>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</si>
  <si>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</si>
  <si>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</si>
  <si>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</si>
  <si>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</si>
  <si>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</si>
  <si>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</si>
  <si>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</si>
  <si>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</si>
  <si>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</si>
  <si>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</si>
  <si>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</si>
  <si>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</si>
  <si>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</si>
  <si>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</si>
  <si>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</si>
  <si>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</si>
  <si>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</si>
  <si>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</si>
  <si>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</si>
  <si>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</si>
  <si>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</si>
  <si>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</si>
  <si>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</si>
  <si>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</si>
  <si>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</si>
  <si>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</si>
  <si>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</si>
  <si>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</si>
  <si>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</si>
  <si>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</si>
  <si>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</si>
  <si>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</si>
  <si>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</si>
  <si>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</si>
  <si>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</si>
  <si>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</si>
  <si>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</si>
  <si>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</si>
  <si>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</si>
  <si>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</si>
  <si>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</si>
  <si>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</si>
  <si>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</si>
  <si>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</si>
  <si>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</si>
  <si>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</si>
  <si>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</si>
  <si>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</si>
  <si>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</si>
  <si>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</si>
  <si>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</si>
  <si>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</si>
  <si>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</si>
  <si>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</si>
  <si>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</si>
  <si>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</si>
  <si>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</si>
  <si>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</si>
  <si>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</si>
  <si>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</si>
  <si>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</si>
  <si>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</si>
  <si>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</si>
  <si>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</si>
  <si>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</si>
  <si>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</si>
  <si>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</si>
  <si>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</si>
  <si>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</si>
  <si>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</si>
  <si>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</si>
  <si>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</si>
  <si>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</si>
  <si>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</si>
  <si>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</si>
  <si>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</si>
  <si>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</si>
  <si>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</si>
  <si>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</si>
  <si>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</si>
  <si>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</si>
  <si>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</si>
  <si>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</si>
  <si>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</si>
  <si>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</si>
  <si>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</si>
  <si>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</si>
  <si>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</si>
  <si>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</si>
  <si>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</si>
  <si>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</si>
  <si>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</si>
  <si>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</si>
  <si>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</si>
  <si>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</si>
  <si>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</si>
  <si>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</si>
  <si>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</si>
  <si>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</si>
  <si>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</si>
  <si>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</si>
  <si>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</si>
  <si>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</si>
  <si>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</si>
  <si>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</si>
  <si>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</si>
  <si>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</si>
  <si>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</si>
  <si>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</si>
  <si>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</si>
  <si>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</si>
  <si>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</si>
  <si>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</si>
  <si>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</si>
  <si>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</si>
  <si>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</si>
  <si>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</si>
  <si>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</si>
  <si>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</si>
  <si>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</si>
  <si>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</si>
  <si>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</si>
  <si>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</si>
  <si>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</si>
  <si>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</si>
  <si>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</si>
  <si>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</si>
  <si>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</si>
  <si>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</si>
  <si>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</si>
  <si>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</si>
  <si>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</si>
  <si>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</si>
  <si>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</si>
  <si>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</si>
  <si>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</si>
  <si>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</si>
  <si>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</si>
  <si>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</si>
  <si>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</si>
  <si>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</si>
  <si>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</si>
  <si>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</si>
  <si>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</si>
  <si>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</si>
  <si>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</si>
  <si>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</si>
  <si>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</si>
  <si>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</si>
  <si>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</si>
  <si>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</si>
  <si>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</si>
  <si>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</si>
  <si>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</si>
  <si>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</si>
  <si>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</si>
  <si>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</si>
  <si>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</si>
  <si>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</si>
  <si>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</si>
  <si>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</si>
  <si>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</si>
  <si>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</si>
  <si>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</si>
  <si>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</si>
  <si>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</si>
  <si>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</si>
  <si>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</si>
  <si>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</si>
  <si>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</si>
  <si>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</si>
  <si>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</si>
  <si>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</si>
  <si>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</si>
  <si>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</si>
  <si>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</si>
  <si>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</si>
  <si>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</si>
  <si>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</si>
  <si>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</si>
  <si>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</si>
  <si>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</si>
  <si>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</si>
  <si>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</si>
  <si>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</si>
  <si>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</si>
  <si>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</si>
  <si>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</si>
  <si>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</si>
  <si>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</si>
  <si>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</si>
  <si>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</si>
  <si>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</si>
  <si>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</si>
  <si>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</si>
  <si>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</si>
  <si>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</si>
  <si>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</si>
  <si>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</si>
  <si>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</si>
  <si>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</si>
  <si>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</si>
  <si>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</si>
  <si>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</si>
  <si>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</si>
  <si>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</si>
  <si>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</si>
  <si>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</si>
  <si>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</si>
  <si>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</si>
  <si>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</si>
  <si>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</si>
  <si>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</si>
  <si>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</si>
  <si>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</si>
  <si>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</si>
  <si>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</si>
  <si>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</si>
  <si>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</si>
  <si>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</si>
  <si>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</si>
  <si>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</si>
  <si>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</si>
  <si>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</si>
  <si>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</si>
  <si>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</si>
  <si>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</si>
  <si>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</si>
  <si>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</si>
  <si>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</si>
  <si>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</si>
  <si>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</si>
  <si>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</si>
  <si>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</si>
  <si>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</si>
  <si>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</si>
  <si>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</si>
  <si>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</si>
  <si>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</si>
  <si>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</si>
  <si>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</si>
  <si>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</si>
  <si>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</si>
  <si>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</si>
  <si>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</si>
  <si>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</si>
  <si>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</si>
  <si>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</si>
  <si>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</si>
  <si>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</si>
  <si>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</si>
  <si>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</si>
  <si>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</si>
  <si>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</si>
  <si>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</si>
  <si>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</si>
  <si>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</si>
  <si>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</si>
  <si>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</si>
  <si>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</si>
  <si>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</si>
  <si>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</si>
  <si>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</si>
  <si>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</si>
  <si>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</si>
  <si>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</si>
  <si>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</si>
  <si>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</si>
  <si>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</si>
  <si>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</si>
  <si>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</si>
  <si>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</si>
  <si>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</si>
  <si>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</si>
  <si>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</si>
  <si>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</si>
  <si>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</si>
  <si>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</si>
  <si>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</si>
  <si>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</si>
  <si>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</si>
  <si>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</si>
  <si>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</si>
  <si>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</si>
  <si>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</si>
  <si>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</si>
  <si>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</si>
  <si>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</si>
  <si>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</si>
  <si>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</si>
  <si>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</si>
  <si>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</si>
  <si>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</si>
  <si>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</si>
  <si>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</si>
  <si>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</si>
  <si>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</si>
  <si>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</si>
  <si>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</si>
  <si>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</si>
  <si>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</si>
  <si>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</si>
  <si>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</si>
  <si>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</si>
  <si>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</si>
  <si>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</si>
  <si>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</si>
  <si>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</si>
  <si>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</si>
  <si>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</si>
  <si>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</si>
  <si>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</si>
  <si>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</si>
  <si>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</si>
  <si>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</si>
  <si>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</si>
  <si>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</si>
  <si>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</si>
  <si>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</si>
  <si>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</si>
  <si>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</si>
  <si>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</si>
  <si>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</si>
  <si>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</si>
  <si>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</si>
  <si>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</si>
  <si>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</si>
  <si>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</si>
  <si>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</si>
  <si>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</si>
  <si>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</si>
  <si>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</si>
  <si>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</si>
  <si>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</si>
  <si>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</si>
  <si>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</si>
  <si>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</si>
  <si>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</si>
  <si>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</si>
  <si>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</si>
  <si>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</si>
  <si>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</si>
  <si>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</si>
  <si>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</si>
  <si>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</si>
  <si>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</si>
  <si>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</si>
  <si>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</si>
  <si>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</si>
  <si>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</si>
  <si>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</si>
  <si>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</si>
  <si>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</si>
  <si>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</si>
  <si>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</si>
  <si>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</si>
  <si>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</si>
  <si>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</si>
  <si>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</si>
  <si>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</si>
  <si>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</si>
  <si>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</si>
  <si>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</si>
  <si>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</si>
  <si>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</si>
  <si>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</si>
  <si>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</si>
  <si>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</si>
  <si>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</si>
  <si>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</si>
  <si>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</si>
  <si>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</si>
  <si>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</si>
  <si>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</si>
  <si>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</si>
  <si>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</si>
  <si>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</si>
  <si>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</si>
  <si>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</si>
  <si>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</si>
  <si>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</si>
  <si>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</si>
  <si>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</si>
  <si>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</si>
  <si>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</si>
  <si>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</si>
  <si>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</si>
  <si>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</si>
  <si>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</si>
  <si>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</si>
  <si>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</si>
  <si>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</si>
  <si>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</si>
  <si>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</si>
  <si>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</si>
  <si>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</si>
  <si>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</si>
  <si>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</si>
  <si>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</si>
  <si>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</si>
  <si>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</si>
  <si>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</si>
  <si>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</si>
  <si>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</si>
  <si>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</si>
  <si>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</si>
  <si>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</si>
  <si>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</si>
  <si>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</si>
  <si>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</si>
  <si>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</si>
  <si>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</si>
  <si>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</si>
  <si>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</si>
  <si>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</si>
  <si>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</si>
  <si>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</si>
  <si>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</si>
  <si>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</si>
  <si>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</si>
  <si>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</si>
  <si>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</si>
  <si>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</si>
  <si>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</si>
  <si>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</si>
  <si>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</si>
  <si>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</si>
  <si>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</si>
  <si>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</si>
  <si>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</si>
  <si>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</si>
  <si>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</si>
  <si>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</si>
  <si>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</si>
  <si>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</si>
  <si>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</si>
  <si>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</si>
  <si>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</si>
  <si>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</si>
  <si>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</si>
  <si>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</si>
  <si>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</si>
  <si>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</si>
  <si>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</si>
  <si>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</si>
  <si>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</si>
  <si>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</si>
  <si>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</si>
  <si>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</si>
  <si>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</si>
  <si>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</si>
  <si>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</si>
  <si>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</si>
  <si>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</si>
  <si>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</si>
  <si>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</si>
  <si>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</si>
  <si>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</si>
  <si>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</si>
  <si>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</si>
  <si>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</si>
  <si>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</si>
  <si>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</si>
  <si>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</si>
  <si>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</si>
  <si>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</si>
  <si>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</si>
  <si>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</si>
  <si>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</si>
  <si>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</si>
  <si>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</si>
  <si>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</si>
  <si>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</si>
  <si>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</si>
  <si>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</si>
  <si>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</si>
  <si>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</si>
  <si>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</si>
  <si>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</si>
  <si>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</si>
  <si>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</si>
  <si>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</si>
  <si>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</si>
  <si>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</si>
  <si>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</si>
  <si>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</si>
  <si>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</si>
  <si>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</si>
  <si>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</si>
  <si>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</si>
  <si>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</si>
  <si>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</si>
  <si>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</si>
  <si>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</si>
  <si>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</si>
  <si>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</si>
  <si>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</si>
  <si>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</si>
  <si>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</si>
  <si>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</si>
  <si>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</si>
  <si>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</si>
  <si>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</si>
  <si>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</si>
  <si>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</si>
  <si>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</si>
  <si>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</si>
  <si>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</si>
  <si>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</si>
  <si>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</si>
  <si>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</si>
  <si>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</si>
  <si>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</si>
  <si>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</si>
  <si>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</si>
  <si>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</si>
  <si>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</si>
  <si>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</si>
  <si>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</si>
  <si>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</si>
  <si>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</si>
  <si>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</si>
  <si>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</si>
  <si>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</si>
  <si>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</si>
  <si>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</si>
  <si>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</si>
  <si>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</si>
  <si>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</si>
  <si>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</si>
  <si>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</si>
  <si>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</si>
  <si>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</si>
  <si>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</si>
  <si>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</si>
  <si>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</si>
  <si>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</si>
  <si>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</si>
  <si>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</si>
  <si>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</si>
  <si>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</si>
  <si>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</si>
  <si>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</si>
  <si>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</si>
  <si>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</si>
  <si>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</si>
  <si>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</si>
  <si>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</si>
  <si>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</si>
  <si>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</si>
  <si>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</si>
  <si>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</si>
  <si>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</si>
  <si>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</si>
  <si>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</si>
  <si>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</si>
  <si>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</si>
  <si>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</si>
  <si>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</si>
  <si>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</si>
  <si>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</si>
  <si>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</si>
  <si>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</si>
  <si>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</si>
  <si>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</si>
  <si>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</si>
  <si>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</si>
  <si>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</si>
  <si>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</si>
  <si>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</si>
  <si>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</si>
  <si>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</si>
  <si>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</si>
  <si>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</si>
  <si>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</si>
  <si>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</si>
  <si>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</si>
  <si>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</si>
  <si>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</si>
  <si>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</si>
  <si>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</si>
  <si>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</si>
  <si>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</si>
  <si>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</si>
  <si>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</si>
  <si>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</si>
  <si>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</si>
  <si>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</si>
  <si>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</si>
  <si>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</si>
  <si>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</si>
  <si>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</si>
  <si>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</si>
  <si>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</si>
  <si>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</si>
  <si>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</si>
  <si>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</si>
  <si>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</si>
  <si>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</si>
  <si>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</si>
  <si>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</si>
  <si>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</si>
  <si>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</si>
  <si>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</si>
  <si>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</si>
  <si>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</si>
  <si>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</si>
  <si>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</si>
  <si>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</si>
  <si>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</si>
  <si>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</si>
  <si>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</si>
  <si>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</si>
  <si>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</si>
  <si>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</si>
  <si>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</si>
  <si>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</si>
  <si>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</si>
  <si>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</si>
  <si>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</si>
  <si>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</si>
  <si>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</si>
  <si>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</si>
  <si>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</si>
  <si>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</si>
  <si>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</si>
  <si>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</si>
  <si>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</si>
  <si>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</si>
  <si>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</si>
  <si>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</si>
  <si>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</si>
  <si>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</si>
  <si>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</si>
  <si>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</si>
  <si>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</si>
  <si>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</si>
  <si>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</si>
  <si>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</si>
  <si>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</si>
  <si>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</si>
  <si>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</si>
  <si>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</si>
  <si>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</si>
  <si>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</si>
  <si>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</si>
  <si>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</si>
  <si>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</si>
  <si>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</si>
  <si>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</si>
  <si>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</si>
  <si>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</si>
  <si>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</si>
  <si>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</si>
  <si>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</si>
  <si>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</si>
  <si>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</si>
  <si>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</si>
  <si>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</si>
  <si>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</si>
  <si>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</si>
  <si>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</si>
  <si>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</si>
  <si>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</si>
  <si>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</si>
  <si>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</si>
  <si>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</si>
  <si>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</si>
  <si>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</si>
  <si>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</si>
  <si>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</si>
  <si>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</si>
  <si>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</si>
  <si>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</si>
  <si>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</si>
  <si>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</si>
  <si>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</si>
  <si>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</si>
  <si>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</si>
  <si>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</si>
  <si>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</si>
  <si>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</si>
  <si>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</si>
  <si>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</si>
  <si>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</si>
  <si>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</si>
  <si>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</si>
  <si>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</si>
  <si>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</si>
  <si>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</si>
  <si>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</si>
  <si>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</si>
  <si>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</si>
  <si>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</si>
  <si>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</si>
  <si>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</si>
  <si>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</si>
  <si>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</si>
  <si>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</si>
  <si>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</si>
  <si>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</si>
  <si>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</si>
  <si>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</si>
  <si>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</si>
  <si>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</si>
  <si>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</si>
  <si>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</si>
  <si>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</si>
  <si>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</si>
  <si>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</si>
  <si>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</si>
  <si>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</si>
  <si>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</si>
  <si>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</si>
  <si>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</si>
  <si>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</si>
  <si>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</si>
  <si>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</si>
  <si>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</si>
  <si>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</si>
  <si>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</si>
  <si>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</si>
  <si>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</si>
  <si>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</si>
  <si>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</si>
  <si>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</si>
  <si>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</si>
  <si>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</si>
  <si>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</si>
  <si>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</si>
  <si>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</si>
  <si>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</si>
  <si>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</si>
  <si>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</si>
  <si>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</si>
  <si>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</si>
  <si>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</si>
  <si>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</si>
  <si>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</si>
  <si>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</si>
  <si>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</si>
  <si>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</si>
  <si>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</si>
  <si>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</si>
  <si>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</si>
  <si>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</si>
  <si>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</si>
  <si>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</si>
  <si>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</si>
  <si>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</si>
  <si>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</si>
  <si>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</si>
  <si>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</si>
  <si>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</si>
  <si>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</si>
  <si>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</si>
  <si>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</si>
  <si>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</si>
  <si>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</si>
  <si>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</si>
  <si>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</si>
  <si>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</si>
  <si>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</si>
  <si>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</si>
  <si>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</si>
  <si>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</si>
  <si>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</si>
  <si>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</si>
  <si>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</si>
  <si>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</si>
  <si>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</si>
  <si>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</si>
  <si>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</si>
  <si>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</si>
  <si>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</si>
  <si>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</si>
  <si>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</si>
  <si>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</si>
  <si>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</si>
  <si>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</si>
  <si>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</si>
  <si>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</si>
  <si>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</si>
  <si>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</si>
  <si>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</si>
  <si>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</si>
  <si>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</si>
  <si>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</si>
  <si>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</si>
  <si>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</si>
  <si>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</si>
  <si>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</si>
  <si>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</si>
  <si>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</si>
  <si>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</si>
  <si>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</si>
  <si>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</si>
  <si>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</si>
  <si>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</si>
  <si>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</si>
  <si>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</si>
  <si>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</si>
  <si>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</si>
  <si>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</si>
  <si>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</si>
  <si>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</si>
  <si>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</si>
  <si>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</si>
  <si>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</si>
  <si>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</si>
  <si>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</si>
  <si>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</si>
  <si>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</si>
  <si>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</si>
  <si>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</si>
  <si>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</si>
  <si>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</si>
  <si>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</si>
  <si>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</si>
  <si>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</si>
  <si>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</si>
  <si>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</si>
  <si>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</si>
  <si>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</si>
  <si>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</si>
  <si>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</si>
  <si>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</si>
  <si>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</si>
  <si>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</si>
  <si>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</si>
  <si>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</si>
  <si>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</si>
  <si>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</si>
  <si>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</si>
  <si>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</si>
  <si>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</si>
  <si>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</si>
  <si>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</si>
  <si>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</si>
  <si>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</si>
  <si>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</si>
  <si>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</si>
  <si>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</si>
  <si>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</si>
  <si>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</si>
  <si>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</si>
  <si>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</si>
  <si>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</si>
  <si>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</si>
  <si>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</si>
  <si>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</si>
  <si>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</si>
  <si>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</si>
  <si>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</si>
  <si>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</si>
  <si>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</si>
  <si>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</si>
  <si>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</si>
  <si>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</si>
  <si>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</si>
  <si>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</si>
  <si>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</si>
  <si>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</si>
  <si>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</si>
  <si>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</si>
  <si>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</si>
  <si>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</si>
  <si>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</si>
  <si>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</si>
  <si>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</si>
  <si>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</si>
  <si>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</si>
  <si>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</si>
  <si>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</si>
  <si>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</si>
  <si>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</si>
  <si>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</si>
  <si>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</si>
  <si>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</si>
  <si>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</si>
  <si>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</si>
  <si>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</si>
  <si>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</si>
  <si>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</si>
  <si>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</si>
  <si>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</si>
  <si>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</si>
  <si>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</si>
  <si>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</si>
  <si>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</si>
  <si>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</si>
  <si>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</si>
  <si>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</si>
  <si>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</si>
  <si>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</si>
  <si>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</si>
  <si>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</si>
  <si>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</si>
  <si>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</si>
  <si>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</si>
  <si>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</si>
  <si>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</si>
  <si>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</si>
  <si>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</si>
  <si>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</si>
  <si>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</si>
  <si>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</si>
  <si>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</si>
  <si>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</si>
  <si>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</si>
  <si>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</si>
  <si>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</si>
  <si>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</si>
  <si>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</si>
  <si>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</si>
  <si>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</si>
  <si>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</si>
  <si>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</si>
  <si>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</si>
  <si>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</si>
  <si>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</si>
  <si>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</si>
  <si>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</si>
  <si>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</si>
  <si>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</si>
  <si>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</si>
  <si>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</si>
  <si>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</si>
  <si>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</si>
  <si>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</si>
  <si>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</si>
  <si>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</si>
  <si>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</si>
  <si>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</si>
  <si>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</si>
  <si>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</si>
  <si>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</si>
  <si>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</si>
  <si>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</si>
  <si>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</si>
  <si>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</si>
  <si>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</si>
  <si>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</si>
  <si>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</si>
  <si>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</si>
  <si>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</si>
  <si>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</si>
  <si>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</si>
  <si>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</si>
  <si>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</si>
  <si>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</si>
  <si>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</si>
  <si>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</si>
  <si>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</si>
  <si>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</si>
  <si>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</si>
  <si>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</si>
  <si>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</si>
  <si>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</si>
  <si>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</si>
  <si>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</si>
  <si>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</si>
  <si>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</si>
  <si>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</si>
  <si>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</si>
  <si>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</si>
  <si>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</si>
  <si>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</si>
  <si>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</si>
  <si>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</si>
  <si>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</si>
  <si>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</si>
  <si>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</si>
  <si>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</si>
  <si>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</si>
  <si>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</si>
  <si>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</si>
  <si>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</si>
  <si>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</si>
  <si>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</si>
  <si>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</si>
  <si>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</si>
  <si>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</si>
  <si>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</si>
  <si>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</si>
  <si>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</si>
  <si>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</si>
  <si>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</si>
  <si>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</si>
  <si>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</si>
  <si>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</si>
  <si>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</si>
  <si>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</si>
  <si>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</si>
  <si>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</si>
  <si>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</si>
  <si>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</si>
  <si>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</si>
  <si>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</si>
  <si>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</si>
  <si>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</si>
  <si>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</si>
  <si>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</si>
  <si>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</si>
  <si>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</si>
  <si>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</si>
  <si>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</si>
  <si>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</si>
  <si>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</si>
  <si>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</si>
  <si>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</si>
  <si>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</si>
  <si>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</si>
  <si>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</si>
  <si>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</si>
  <si>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</si>
  <si>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</si>
  <si>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</si>
  <si>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</si>
  <si>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</si>
  <si>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</si>
  <si>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</si>
  <si>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</si>
  <si>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</si>
  <si>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</si>
  <si>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</si>
  <si>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</si>
  <si>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</si>
  <si>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</si>
  <si>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</si>
  <si>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</si>
  <si>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</si>
  <si>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</si>
  <si>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</si>
  <si>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</si>
  <si>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</si>
  <si>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</si>
  <si>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</si>
  <si>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</si>
  <si>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</si>
  <si>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</si>
  <si>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</si>
  <si>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</si>
  <si>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</si>
  <si>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</si>
  <si>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</si>
  <si>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</si>
  <si>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</si>
  <si>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</si>
  <si>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</si>
  <si>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</si>
  <si>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</si>
  <si>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</si>
  <si>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</si>
  <si>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</si>
  <si>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</si>
  <si>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</si>
  <si>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</si>
  <si>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</si>
  <si>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</si>
  <si>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</si>
  <si>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</si>
  <si>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</si>
  <si>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</si>
  <si>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</si>
  <si>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</si>
  <si>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</si>
  <si>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</si>
  <si>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</si>
  <si>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</si>
  <si>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</si>
  <si>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</si>
  <si>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</si>
  <si>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</si>
  <si>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</si>
  <si>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</si>
  <si>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</si>
  <si>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</si>
  <si>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</si>
  <si>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</si>
  <si>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</si>
  <si>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</si>
  <si>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</si>
  <si>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</si>
  <si>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</si>
  <si>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</si>
  <si>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</si>
  <si>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</si>
  <si>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</si>
  <si>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</si>
  <si>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</si>
  <si>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</si>
  <si>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</si>
  <si>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</si>
  <si>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</si>
  <si>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</si>
  <si>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</si>
  <si>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</si>
  <si>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</si>
  <si>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</si>
  <si>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</si>
  <si>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</si>
  <si>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</si>
  <si>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</si>
  <si>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</si>
  <si>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</si>
  <si>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</si>
  <si>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</si>
  <si>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</si>
  <si>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</si>
  <si>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</si>
  <si>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</si>
  <si>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</si>
  <si>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</si>
  <si>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</si>
  <si>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</si>
  <si>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</si>
  <si>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</si>
  <si>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</si>
  <si>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</si>
  <si>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</si>
  <si>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</si>
  <si>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</si>
  <si>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</si>
  <si>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</si>
  <si>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</si>
  <si>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</si>
  <si>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</si>
  <si>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</si>
  <si>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</si>
  <si>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</si>
  <si>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</si>
  <si>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</si>
  <si>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</si>
  <si>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</si>
  <si>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</si>
  <si>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</si>
  <si>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</si>
  <si>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</si>
  <si>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</si>
  <si>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</si>
  <si>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</si>
  <si>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</si>
  <si>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</si>
  <si>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</si>
  <si>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</si>
  <si>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</si>
  <si>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</si>
  <si>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</si>
  <si>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</si>
  <si>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</si>
  <si>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</si>
  <si>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</si>
  <si>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</si>
  <si>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</si>
  <si>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</si>
  <si>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</si>
  <si>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</si>
  <si>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</si>
  <si>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</si>
  <si>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</si>
  <si>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</si>
  <si>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</si>
  <si>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</si>
  <si>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</si>
  <si>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</si>
  <si>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</si>
  <si>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</si>
  <si>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</si>
  <si>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</si>
  <si>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</si>
  <si>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</si>
  <si>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</si>
  <si>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</si>
  <si>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</si>
  <si>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</si>
  <si>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</si>
  <si>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</si>
  <si>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</si>
  <si>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</si>
  <si>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</si>
  <si>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</si>
  <si>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</si>
  <si>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</si>
  <si>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</si>
  <si>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</si>
  <si>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</si>
  <si>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</si>
  <si>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</si>
  <si>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</si>
  <si>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</si>
  <si>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</si>
  <si>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</si>
  <si>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</si>
  <si>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</si>
  <si>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</si>
  <si>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</si>
  <si>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</si>
  <si>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</si>
  <si>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</si>
  <si>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</si>
  <si>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</si>
  <si>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</si>
  <si>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</si>
  <si>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</si>
  <si>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</si>
  <si>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</si>
  <si>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</si>
  <si>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</si>
  <si>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</si>
  <si>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</si>
  <si>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</si>
  <si>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</si>
  <si>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</si>
  <si>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</si>
  <si>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</si>
  <si>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</si>
  <si>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</si>
  <si>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</si>
  <si>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</si>
  <si>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</si>
  <si>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</si>
  <si>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</si>
  <si>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</si>
  <si>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</si>
  <si>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</si>
  <si>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</si>
  <si>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</si>
  <si>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</si>
  <si>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</si>
  <si>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</si>
  <si>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</si>
  <si>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</si>
  <si>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</si>
  <si>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</si>
  <si>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</si>
  <si>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</si>
  <si>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</si>
  <si>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</si>
  <si>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</si>
  <si>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</si>
  <si>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</si>
  <si>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</si>
  <si>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</si>
  <si>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</si>
  <si>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</si>
  <si>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</si>
  <si>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</si>
  <si>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</si>
  <si>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</si>
  <si>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</si>
  <si>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</si>
  <si>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</si>
  <si>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</si>
  <si>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</si>
  <si>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</si>
  <si>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</si>
  <si>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</si>
  <si>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</si>
  <si>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</si>
  <si>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</si>
  <si>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</si>
  <si>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</si>
  <si>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</si>
  <si>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</si>
  <si>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</si>
  <si>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</si>
  <si>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</si>
  <si>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</si>
  <si>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</si>
  <si>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</si>
  <si>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</si>
  <si>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</si>
  <si>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</si>
  <si>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</si>
  <si>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</si>
  <si>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</si>
  <si>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</si>
  <si>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</si>
  <si>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</si>
  <si>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</si>
  <si>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</si>
  <si>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</si>
  <si>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</si>
  <si>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</si>
  <si>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</si>
  <si>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</si>
  <si>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</si>
  <si>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</si>
  <si>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</si>
  <si>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</si>
  <si>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</si>
  <si>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</si>
  <si>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</si>
  <si>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</si>
  <si>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</si>
  <si>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</si>
  <si>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</si>
  <si>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</si>
  <si>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</si>
  <si>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</si>
  <si>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</si>
  <si>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</si>
  <si>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</si>
  <si>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</si>
  <si>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</si>
  <si>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</si>
  <si>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</si>
  <si>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</si>
  <si>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</si>
  <si>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</si>
  <si>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</si>
  <si>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</si>
  <si>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</si>
  <si>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</si>
  <si>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</si>
  <si>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</si>
  <si>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</si>
  <si>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</si>
  <si>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</si>
  <si>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</si>
  <si>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</si>
  <si>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</si>
  <si>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</si>
  <si>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</si>
  <si>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</si>
  <si>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</si>
  <si>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</si>
  <si>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</si>
  <si>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</si>
  <si>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</si>
  <si>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</si>
  <si>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</si>
  <si>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</si>
  <si>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</si>
  <si>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</si>
  <si>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</si>
  <si>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</si>
  <si>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</si>
  <si>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</si>
  <si>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</si>
  <si>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</si>
  <si>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</si>
  <si>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</si>
  <si>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</si>
  <si>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</si>
  <si>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</si>
  <si>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</si>
  <si>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</si>
  <si>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</si>
  <si>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</si>
  <si>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</si>
  <si>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</si>
  <si>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</si>
  <si>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</si>
  <si>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</si>
  <si>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</si>
  <si>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</si>
  <si>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</si>
  <si>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</si>
  <si>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</si>
  <si>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</si>
  <si>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</si>
  <si>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</si>
  <si>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</si>
  <si>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</si>
  <si>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</si>
  <si>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</si>
  <si>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</si>
  <si>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</si>
  <si>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</si>
  <si>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</si>
  <si>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</si>
  <si>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</si>
  <si>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</si>
  <si>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</si>
  <si>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</si>
  <si>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</si>
  <si>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</si>
  <si>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</si>
  <si>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</si>
  <si>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</si>
  <si>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</si>
  <si>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</si>
  <si>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</si>
  <si>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</si>
  <si>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</si>
  <si>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</si>
  <si>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</si>
  <si>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</si>
  <si>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</si>
  <si>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</si>
  <si>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</si>
  <si>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</si>
  <si>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</si>
  <si>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</si>
  <si>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</si>
  <si>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</si>
  <si>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</si>
  <si>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</si>
  <si>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</si>
  <si>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</si>
  <si>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</si>
  <si>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</si>
  <si>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</si>
  <si>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</si>
  <si>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</si>
  <si>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</si>
  <si>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</si>
  <si>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</si>
  <si>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</si>
  <si>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</si>
  <si>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</si>
  <si>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</si>
  <si>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</si>
  <si>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</si>
  <si>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</si>
  <si>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</si>
  <si>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</si>
  <si>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</si>
  <si>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</si>
  <si>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</si>
  <si>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</si>
  <si>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</si>
  <si>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</si>
  <si>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</si>
  <si>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</si>
  <si>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</si>
  <si>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</si>
  <si>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</si>
  <si>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</si>
  <si>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</si>
  <si>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</si>
  <si>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</si>
  <si>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</si>
  <si>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</si>
  <si>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</si>
  <si>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</si>
  <si>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</si>
  <si>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</si>
  <si>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</si>
  <si>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</si>
  <si>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</si>
  <si>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</si>
  <si>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</si>
  <si>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</si>
  <si>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</si>
  <si>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</si>
  <si>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</si>
  <si>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</si>
  <si>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</si>
  <si>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</si>
  <si>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</si>
  <si>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</si>
  <si>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</si>
  <si>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</si>
  <si>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</si>
  <si>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</si>
  <si>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</si>
  <si>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</si>
  <si>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</si>
  <si>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</si>
  <si>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</si>
  <si>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</si>
  <si>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</si>
  <si>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</si>
  <si>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</si>
  <si>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</si>
  <si>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</si>
  <si>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</si>
  <si>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</si>
  <si>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</si>
  <si>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</si>
  <si>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</si>
  <si>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</si>
  <si>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</si>
  <si>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</si>
  <si>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</si>
  <si>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</si>
  <si>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</si>
  <si>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</si>
  <si>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</si>
  <si>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</si>
  <si>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</si>
  <si>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</si>
  <si>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</si>
  <si>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</si>
  <si>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</si>
  <si>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</si>
  <si>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</si>
  <si>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</si>
  <si>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</si>
  <si>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</si>
  <si>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</si>
  <si>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</si>
  <si>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</si>
  <si>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</si>
  <si>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</si>
  <si>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</si>
  <si>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</si>
  <si>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</si>
  <si>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</si>
  <si>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</si>
  <si>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</si>
  <si>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</si>
  <si>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</si>
  <si>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</si>
  <si>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</si>
  <si>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</si>
  <si>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</si>
  <si>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</si>
  <si>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</si>
  <si>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</si>
  <si>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</si>
  <si>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</si>
  <si>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</si>
  <si>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</si>
  <si>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</si>
  <si>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</si>
  <si>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</si>
  <si>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</si>
  <si>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</si>
  <si>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</si>
  <si>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</si>
  <si>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</si>
  <si>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</si>
  <si>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</si>
  <si>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</si>
  <si>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</si>
  <si>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</si>
  <si>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</si>
  <si>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</si>
  <si>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</si>
  <si>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</si>
  <si>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</si>
  <si>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</si>
  <si>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</si>
  <si>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</si>
  <si>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</si>
  <si>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</si>
  <si>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</si>
  <si>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</si>
  <si>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</si>
  <si>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</si>
  <si>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</si>
  <si>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</si>
  <si>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</si>
  <si>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</si>
  <si>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</si>
  <si>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</si>
  <si>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</si>
  <si>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</si>
  <si>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</si>
  <si>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</si>
  <si>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</si>
  <si>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</si>
  <si>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</si>
  <si>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</si>
  <si>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</si>
  <si>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</si>
  <si>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</si>
  <si>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</si>
  <si>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</si>
  <si>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</si>
  <si>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</si>
  <si>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</si>
  <si>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</si>
  <si>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</si>
  <si>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</si>
  <si>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</si>
  <si>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</si>
  <si>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</si>
  <si>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</si>
  <si>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</si>
  <si>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</si>
  <si>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</si>
  <si>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</si>
  <si>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</si>
  <si>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</si>
  <si>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</si>
  <si>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</si>
  <si>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</si>
  <si>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</si>
  <si>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</si>
  <si>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</si>
  <si>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</si>
  <si>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</si>
  <si>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</si>
  <si>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</si>
  <si>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</si>
  <si>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</si>
  <si>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</si>
  <si>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</si>
  <si>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</si>
  <si>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</si>
  <si>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</si>
  <si>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</si>
  <si>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</si>
  <si>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</si>
  <si>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</si>
  <si>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</si>
  <si>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</si>
  <si>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</si>
  <si>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</si>
  <si>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</si>
  <si>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</si>
  <si>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</si>
  <si>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</si>
  <si>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</si>
  <si>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</si>
  <si>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</si>
  <si>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</si>
  <si>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</si>
  <si>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</si>
  <si>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</si>
  <si>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</si>
  <si>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</si>
  <si>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</si>
  <si>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</si>
  <si>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</si>
  <si>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</si>
  <si>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</si>
  <si>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</si>
  <si>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</si>
  <si>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</si>
  <si>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</si>
  <si>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</si>
  <si>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</si>
  <si>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</si>
  <si>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</si>
  <si>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</si>
  <si>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</si>
  <si>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</si>
  <si>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</si>
  <si>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</si>
  <si>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</si>
  <si>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</si>
  <si>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</si>
  <si>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</si>
  <si>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</si>
  <si>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</si>
  <si>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</si>
  <si>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</si>
  <si>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</si>
  <si>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</si>
  <si>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</si>
  <si>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</si>
  <si>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</si>
  <si>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</si>
  <si>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</si>
  <si>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</si>
  <si>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</si>
  <si>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</si>
  <si>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</si>
  <si>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</si>
  <si>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</si>
  <si>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</si>
  <si>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</si>
  <si>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</si>
  <si>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</si>
  <si>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</si>
  <si>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</si>
  <si>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</si>
  <si>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</si>
  <si>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</si>
  <si>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</si>
  <si>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</si>
  <si>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</si>
  <si>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</si>
  <si>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</si>
  <si>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</si>
  <si>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</si>
  <si>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</si>
  <si>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</si>
  <si>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</si>
  <si>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</si>
  <si>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</si>
  <si>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</si>
  <si>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</si>
  <si>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</si>
  <si>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</si>
  <si>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</si>
  <si>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</si>
  <si>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</si>
  <si>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</si>
  <si>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</si>
  <si>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</si>
  <si>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</si>
  <si>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</si>
  <si>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</si>
  <si>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</si>
  <si>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</si>
  <si>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</si>
  <si>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</si>
  <si>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</si>
  <si>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</si>
  <si>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</si>
  <si>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</si>
  <si>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</si>
  <si>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</si>
  <si>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</si>
  <si>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</si>
  <si>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</si>
  <si>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</si>
  <si>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</si>
  <si>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</si>
  <si>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</si>
  <si>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</si>
  <si>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</si>
  <si>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</si>
  <si>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</si>
  <si>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</si>
  <si>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</si>
  <si>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</si>
  <si>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</si>
  <si>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</si>
  <si>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</si>
  <si>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</si>
  <si>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</si>
  <si>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</si>
  <si>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</si>
  <si>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</si>
  <si>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</si>
  <si>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</si>
  <si>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</si>
  <si>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</si>
  <si>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</si>
  <si>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</si>
  <si>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</si>
  <si>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</si>
  <si>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</si>
  <si>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</si>
  <si>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</si>
  <si>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</si>
  <si>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</si>
  <si>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</si>
  <si>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</si>
  <si>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</si>
  <si>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</si>
  <si>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</si>
  <si>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</si>
  <si>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</si>
  <si>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</si>
  <si>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</si>
  <si>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</si>
  <si>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</si>
  <si>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</si>
  <si>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</si>
  <si>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</si>
  <si>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</si>
  <si>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</si>
  <si>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</si>
  <si>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</si>
  <si>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</si>
  <si>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</si>
  <si>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</si>
  <si>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</si>
  <si>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</si>
  <si>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</si>
  <si>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</si>
  <si>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</si>
  <si>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</si>
  <si>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</si>
  <si>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</si>
  <si>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</si>
  <si>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</si>
  <si>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</si>
  <si>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</si>
  <si>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</si>
  <si>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</si>
  <si>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</si>
  <si>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</si>
  <si>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</si>
  <si>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</si>
  <si>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</si>
  <si>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</si>
  <si>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</si>
  <si>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</si>
  <si>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</si>
  <si>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</si>
  <si>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</si>
  <si>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</si>
  <si>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</si>
  <si>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</si>
  <si>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</si>
  <si>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</si>
  <si>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</si>
  <si>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</si>
  <si>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</si>
  <si>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</si>
  <si>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</si>
  <si>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</si>
  <si>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</si>
  <si>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</si>
  <si>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</si>
  <si>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</si>
  <si>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</si>
  <si>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</si>
  <si>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</si>
  <si>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</si>
  <si>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</si>
  <si>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</si>
  <si>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</si>
  <si>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</si>
  <si>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</si>
  <si>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</si>
  <si>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</si>
  <si>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</si>
  <si>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</si>
  <si>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</si>
  <si>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</si>
  <si>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</si>
  <si>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</si>
  <si>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</si>
  <si>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</si>
  <si>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</si>
  <si>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</si>
  <si>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</si>
  <si>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</si>
  <si>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</si>
  <si>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</si>
  <si>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</si>
  <si>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</si>
  <si>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</si>
  <si>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</si>
  <si>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</si>
  <si>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</si>
  <si>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</si>
  <si>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</si>
  <si>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</si>
  <si>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</si>
  <si>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</si>
  <si>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</si>
  <si>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</si>
  <si>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</si>
  <si>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</si>
  <si>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</si>
  <si>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</si>
  <si>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</si>
  <si>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</si>
  <si>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</si>
  <si>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</si>
  <si>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</si>
  <si>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</si>
  <si>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</si>
  <si>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</si>
  <si>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</si>
  <si>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</si>
  <si>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</si>
  <si>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</si>
  <si>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</si>
  <si>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</si>
  <si>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</si>
  <si>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</si>
  <si>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</si>
  <si>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</si>
  <si>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</si>
  <si>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</si>
  <si>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</si>
  <si>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</si>
  <si>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</si>
  <si>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</si>
  <si>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</si>
  <si>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</si>
  <si>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</si>
  <si>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</si>
  <si>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</si>
  <si>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</si>
  <si>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</si>
  <si>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</si>
  <si>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</si>
  <si>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</si>
  <si>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</si>
  <si>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</si>
  <si>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</si>
  <si>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</si>
  <si>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</si>
  <si>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</si>
  <si>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</si>
  <si>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</si>
  <si>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</si>
  <si>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</si>
  <si>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</si>
  <si>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</si>
  <si>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</si>
  <si>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</si>
  <si>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</si>
  <si>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</si>
  <si>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</si>
  <si>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</si>
  <si>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</si>
  <si>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</si>
  <si>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</si>
  <si>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</si>
  <si>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</si>
  <si>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</si>
  <si>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</si>
  <si>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</si>
  <si>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</si>
  <si>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</si>
  <si>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</si>
  <si>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</si>
  <si>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</si>
  <si>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</si>
  <si>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</si>
  <si>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</si>
  <si>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</si>
  <si>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</si>
  <si>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</si>
  <si>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</si>
  <si>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</si>
  <si>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</si>
  <si>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</si>
  <si>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</si>
  <si>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</si>
  <si>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</si>
  <si>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</si>
  <si>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</si>
  <si>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</si>
  <si>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</si>
  <si>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</si>
  <si>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</si>
  <si>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</si>
  <si>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</si>
  <si>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</si>
  <si>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</si>
  <si>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</si>
  <si>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</si>
  <si>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</si>
  <si>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</si>
  <si>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</si>
  <si>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</si>
  <si>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</si>
  <si>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</si>
  <si>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</si>
  <si>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</si>
  <si>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</si>
  <si>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</si>
  <si>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</si>
  <si>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</si>
  <si>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</si>
  <si>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</si>
  <si>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</si>
  <si>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</si>
  <si>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</si>
  <si>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</si>
  <si>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</si>
  <si>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</si>
  <si>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</si>
  <si>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</si>
  <si>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</si>
  <si>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</si>
  <si>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</si>
  <si>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</si>
  <si>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</si>
  <si>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</si>
  <si>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</si>
  <si>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</si>
  <si>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</si>
  <si>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</si>
  <si>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</si>
  <si>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</si>
  <si>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</si>
  <si>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</si>
  <si>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</si>
  <si>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</si>
  <si>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</si>
  <si>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</si>
  <si>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</si>
  <si>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</si>
  <si>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</si>
  <si>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</si>
  <si>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</si>
  <si>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</si>
  <si>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</si>
  <si>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</si>
  <si>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</si>
  <si>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</si>
  <si>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</si>
  <si>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</si>
  <si>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</si>
  <si>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</si>
  <si>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</si>
  <si>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</si>
  <si>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</si>
  <si>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</si>
  <si>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</si>
  <si>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</si>
  <si>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</si>
  <si>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</si>
  <si>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</si>
  <si>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</si>
  <si>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</si>
  <si>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</si>
  <si>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</si>
  <si>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</si>
  <si>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</si>
  <si>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</si>
  <si>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</si>
  <si>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</si>
  <si>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</si>
  <si>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</si>
  <si>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</si>
  <si>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</si>
  <si>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</si>
  <si>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</si>
  <si>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</si>
  <si>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</si>
  <si>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</si>
  <si>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</si>
  <si>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</si>
  <si>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</si>
  <si>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</si>
  <si>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</si>
  <si>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</si>
  <si>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</si>
  <si>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</si>
  <si>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</si>
  <si>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</si>
  <si>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</si>
  <si>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</si>
  <si>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</si>
  <si>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</si>
  <si>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</si>
  <si>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</si>
  <si>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</si>
  <si>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</si>
  <si>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</si>
  <si>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</si>
  <si>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</si>
  <si>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</si>
  <si>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</si>
  <si>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</si>
  <si>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</si>
  <si>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</si>
  <si>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</si>
  <si>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</si>
  <si>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</si>
  <si>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</si>
  <si>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</si>
  <si>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</si>
  <si>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</si>
  <si>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</si>
  <si>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</si>
  <si>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</si>
  <si>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</si>
  <si>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</si>
  <si>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</si>
  <si>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</si>
  <si>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</si>
  <si>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</si>
  <si>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</si>
  <si>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</si>
  <si>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</si>
  <si>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</si>
  <si>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</si>
  <si>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</si>
  <si>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</si>
  <si>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</si>
  <si>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</si>
  <si>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</si>
  <si>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</si>
  <si>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</si>
  <si>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</si>
  <si>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</si>
  <si>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</si>
  <si>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</si>
  <si>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</si>
  <si>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</si>
  <si>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</si>
  <si>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</si>
  <si>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</si>
  <si>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</si>
  <si>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</si>
  <si>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</si>
  <si>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</si>
  <si>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</si>
  <si>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</si>
  <si>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</si>
  <si>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</si>
  <si>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</si>
  <si>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</si>
  <si>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</si>
  <si>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</si>
  <si>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</si>
  <si>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</si>
  <si>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</si>
  <si>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</si>
  <si>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</si>
  <si>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</si>
  <si>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</si>
  <si>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</si>
  <si>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</si>
  <si>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</si>
  <si>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</si>
  <si>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</si>
  <si>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</si>
  <si>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</si>
  <si>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</si>
  <si>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</si>
  <si>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</si>
  <si>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</si>
  <si>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</si>
  <si>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</si>
  <si>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</si>
  <si>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</si>
  <si>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</si>
  <si>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</si>
  <si>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</si>
  <si>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</si>
  <si>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</si>
  <si>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</si>
  <si>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</si>
  <si>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</si>
  <si>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</si>
  <si>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</si>
  <si>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</si>
  <si>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</si>
  <si>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</si>
  <si>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</si>
  <si>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</si>
  <si>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</si>
  <si>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</si>
  <si>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</si>
  <si>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</si>
  <si>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</si>
  <si>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</si>
  <si>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</si>
  <si>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</si>
  <si>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</si>
  <si>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</si>
  <si>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</si>
  <si>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</si>
  <si>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</si>
  <si>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</si>
  <si>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</si>
  <si>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</si>
  <si>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</si>
  <si>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</si>
  <si>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</si>
  <si>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</si>
  <si>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</si>
  <si>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</si>
  <si>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</si>
  <si>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</si>
  <si>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</si>
  <si>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</si>
  <si>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</si>
  <si>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</si>
  <si>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</si>
  <si>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</si>
  <si>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</si>
  <si>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</si>
  <si>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</si>
  <si>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</si>
  <si>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</si>
  <si>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</si>
  <si>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</si>
  <si>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</si>
  <si>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</si>
  <si>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</si>
  <si>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</si>
  <si>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</si>
  <si>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</si>
  <si>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</si>
  <si>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</si>
  <si>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</si>
  <si>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</si>
  <si>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</si>
  <si>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</si>
  <si>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</si>
  <si>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</si>
  <si>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</si>
  <si>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</si>
  <si>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</si>
  <si>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</si>
  <si>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</si>
  <si>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</si>
  <si>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</si>
  <si>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</si>
  <si>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</si>
  <si>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</si>
  <si>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</si>
  <si>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</si>
  <si>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</si>
  <si>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</si>
  <si>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</si>
  <si>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</si>
  <si>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</si>
  <si>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</si>
  <si>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</si>
  <si>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</si>
  <si>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</si>
  <si>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</si>
  <si>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</si>
  <si>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</si>
  <si>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</si>
  <si>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</si>
  <si>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</si>
  <si>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</si>
  <si>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</si>
  <si>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</si>
  <si>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</si>
  <si>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</si>
  <si>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</si>
  <si>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</si>
  <si>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</si>
  <si>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</si>
  <si>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</si>
  <si>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</si>
  <si>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</si>
  <si>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</si>
  <si>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</si>
  <si>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</si>
  <si>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</si>
  <si>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</si>
  <si>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</si>
  <si>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</si>
  <si>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</si>
  <si>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</si>
  <si>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</si>
  <si>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</si>
  <si>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</si>
  <si>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</si>
  <si>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</si>
  <si>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</si>
  <si>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</si>
  <si>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</si>
  <si>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</si>
  <si>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</si>
  <si>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</si>
  <si>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</si>
  <si>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</si>
  <si>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</si>
  <si>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</si>
  <si>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</si>
  <si>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</si>
  <si>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</si>
  <si>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</si>
  <si>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</si>
  <si>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</si>
  <si>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</si>
  <si>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</si>
  <si>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</si>
  <si>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</si>
  <si>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</si>
  <si>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</si>
  <si>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</si>
  <si>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</si>
  <si>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</si>
  <si>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</si>
  <si>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</si>
  <si>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</si>
  <si>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</si>
  <si>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</si>
  <si>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</si>
  <si>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</si>
  <si>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</si>
  <si>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</si>
  <si>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</si>
  <si>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</si>
  <si>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</si>
  <si>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</si>
  <si>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</si>
  <si>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</si>
  <si>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</si>
  <si>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</si>
  <si>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</si>
  <si>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</si>
  <si>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</si>
  <si>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</si>
  <si>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</si>
  <si>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</si>
  <si>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</si>
  <si>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</si>
  <si>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</si>
  <si>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</si>
  <si>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</si>
  <si>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</si>
  <si>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</si>
  <si>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</si>
  <si>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</si>
  <si>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</si>
  <si>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</si>
  <si>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</si>
  <si>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</si>
  <si>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</si>
  <si>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</si>
  <si>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</si>
  <si>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</si>
  <si>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</si>
  <si>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</si>
  <si>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</si>
  <si>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</si>
  <si>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</si>
  <si>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</si>
  <si>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</si>
  <si>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</si>
  <si>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</si>
  <si>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</si>
  <si>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</si>
  <si>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</si>
  <si>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</si>
  <si>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</si>
  <si>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</si>
  <si>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</si>
  <si>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</si>
  <si>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</si>
  <si>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</si>
  <si>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</si>
  <si>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</si>
  <si>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</si>
  <si>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</si>
  <si>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</si>
  <si>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</si>
  <si>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</si>
  <si>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</si>
  <si>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</si>
  <si>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</si>
  <si>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</si>
  <si>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</si>
  <si>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</si>
  <si>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</si>
  <si>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</si>
  <si>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</si>
  <si>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</si>
  <si>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</si>
  <si>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</si>
  <si>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</si>
  <si>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</si>
  <si>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</si>
  <si>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</si>
  <si>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</si>
  <si>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</si>
  <si>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</si>
  <si>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</si>
  <si>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</si>
  <si>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</si>
  <si>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</si>
  <si>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</si>
  <si>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</si>
  <si>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</si>
  <si>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</si>
  <si>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</si>
  <si>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</si>
  <si>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</si>
  <si>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</si>
  <si>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</si>
  <si>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</si>
  <si>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</si>
  <si>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</si>
  <si>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</si>
  <si>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</si>
  <si>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</si>
  <si>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</si>
  <si>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</si>
  <si>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</si>
  <si>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</si>
  <si>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</si>
  <si>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</si>
  <si>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</si>
  <si>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</si>
  <si>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</si>
  <si>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</si>
  <si>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</si>
  <si>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</si>
  <si>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</si>
  <si>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</si>
  <si>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</si>
  <si>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</si>
  <si>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</si>
  <si>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</si>
  <si>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</si>
  <si>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</si>
  <si>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</si>
  <si>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</si>
  <si>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</si>
  <si>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</si>
  <si>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</si>
  <si>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</si>
  <si>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</si>
  <si>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</si>
  <si>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</si>
  <si>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</si>
  <si>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</si>
  <si>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</si>
  <si>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</si>
  <si>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</si>
  <si>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</si>
  <si>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</si>
  <si>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</si>
  <si>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</si>
  <si>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</si>
  <si>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</si>
  <si>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</si>
  <si>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</si>
  <si>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</si>
  <si>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</si>
  <si>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</si>
  <si>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</si>
  <si>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</si>
  <si>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</si>
  <si>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</si>
  <si>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</si>
  <si>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</si>
  <si>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</si>
  <si>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</si>
  <si>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</si>
  <si>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</si>
  <si>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</si>
  <si>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</si>
  <si>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</si>
  <si>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</si>
  <si>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</si>
  <si>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</si>
  <si>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</si>
  <si>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</si>
  <si>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</si>
  <si>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</si>
  <si>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</si>
  <si>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</si>
  <si>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</si>
  <si>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</si>
  <si>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</si>
  <si>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</si>
  <si>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</si>
  <si>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</si>
  <si>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</si>
  <si>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</si>
  <si>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</si>
  <si>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</si>
  <si>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</si>
  <si>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</si>
  <si>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</si>
  <si>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</si>
  <si>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</si>
  <si>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</si>
  <si>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</si>
  <si>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</si>
  <si>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</si>
  <si>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</si>
  <si>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</si>
  <si>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</si>
  <si>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</si>
  <si>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</si>
  <si>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</si>
  <si>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</si>
  <si>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</si>
  <si>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</si>
  <si>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</si>
  <si>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</si>
  <si>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</si>
  <si>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</si>
  <si>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</si>
  <si>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</si>
  <si>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</si>
  <si>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</si>
  <si>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</si>
  <si>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</si>
  <si>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</si>
  <si>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</si>
  <si>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</si>
  <si>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</si>
  <si>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</si>
  <si>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</si>
  <si>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</si>
  <si>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</si>
  <si>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</si>
  <si>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</si>
  <si>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</si>
  <si>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</si>
  <si>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</si>
  <si>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</si>
  <si>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</si>
  <si>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</si>
  <si>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</si>
  <si>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</si>
  <si>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</si>
  <si>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</si>
  <si>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</si>
  <si>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</si>
  <si>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</si>
  <si>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</si>
  <si>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</si>
  <si>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</si>
  <si>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</si>
  <si>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</si>
  <si>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</si>
  <si>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</si>
  <si>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</si>
  <si>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</si>
  <si>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</si>
  <si>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</si>
  <si>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</si>
  <si>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</si>
  <si>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</si>
  <si>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</si>
  <si>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</si>
  <si>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</si>
  <si>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</si>
  <si>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</si>
  <si>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</si>
  <si>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</si>
  <si>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</si>
  <si>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</si>
  <si>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</si>
  <si>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</si>
  <si>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</si>
  <si>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</si>
  <si>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</si>
  <si>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</si>
  <si>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</si>
  <si>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</si>
  <si>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</si>
  <si>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</si>
  <si>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</si>
  <si>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</si>
  <si>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</si>
  <si>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</si>
  <si>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</si>
  <si>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</si>
  <si>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</si>
  <si>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</si>
  <si>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</si>
  <si>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</si>
  <si>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</si>
  <si>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</si>
  <si>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</si>
  <si>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</si>
  <si>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</si>
  <si>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</si>
  <si>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</si>
  <si>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</si>
  <si>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</si>
  <si>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</si>
  <si>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</si>
  <si>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</si>
  <si>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</si>
  <si>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</si>
  <si>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</si>
  <si>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</si>
  <si>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</si>
  <si>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</si>
  <si>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</si>
  <si>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</si>
  <si>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</si>
  <si>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</si>
  <si>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</si>
  <si>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</si>
  <si>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</si>
  <si>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</si>
  <si>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</si>
  <si>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</si>
  <si>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</si>
  <si>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</si>
  <si>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</si>
  <si>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</si>
  <si>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</si>
  <si>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</si>
  <si>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</si>
  <si>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</si>
  <si>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</si>
  <si>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</si>
  <si>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</si>
  <si>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</si>
  <si>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</si>
  <si>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</si>
  <si>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</si>
  <si>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</si>
  <si>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</si>
  <si>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</si>
  <si>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</si>
  <si>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</si>
  <si>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</si>
  <si>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</si>
  <si>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</si>
  <si>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</si>
  <si>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</si>
  <si>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</si>
  <si>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</si>
  <si>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</si>
  <si>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</si>
  <si>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</si>
  <si>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</si>
  <si>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</si>
  <si>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</si>
  <si>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</si>
  <si>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</si>
  <si>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</si>
  <si>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</si>
  <si>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</si>
  <si>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</si>
  <si>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</si>
  <si>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</si>
  <si>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</si>
  <si>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</si>
  <si>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</si>
  <si>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</si>
  <si>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</si>
  <si>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</si>
  <si>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</si>
  <si>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</si>
  <si>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</si>
  <si>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</si>
  <si>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</si>
  <si>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</si>
  <si>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</si>
  <si>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</si>
  <si>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</si>
  <si>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</si>
  <si>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</si>
  <si>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</si>
  <si>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</si>
  <si>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</si>
  <si>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</si>
  <si>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</si>
  <si>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</si>
  <si>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</si>
  <si>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</si>
  <si>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</si>
  <si>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</si>
  <si>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</si>
  <si>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</si>
  <si>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</si>
  <si>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</si>
  <si>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</si>
  <si>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</si>
  <si>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</si>
  <si>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</si>
  <si>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</si>
  <si>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</si>
  <si>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</si>
  <si>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</si>
  <si>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</si>
  <si>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</si>
  <si>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</si>
  <si>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</si>
  <si>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</si>
  <si>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</si>
  <si>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</si>
  <si>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</si>
  <si>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</si>
  <si>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</si>
  <si>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</si>
  <si>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</si>
  <si>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</si>
  <si>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</si>
  <si>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</si>
  <si>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</si>
  <si>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</si>
  <si>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</si>
  <si>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</si>
  <si>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</si>
  <si>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</si>
  <si>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</si>
  <si>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</si>
  <si>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</si>
  <si>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</si>
  <si>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</si>
  <si>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</si>
  <si>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</si>
  <si>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</si>
  <si>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</si>
  <si>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</si>
  <si>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</si>
  <si>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</si>
  <si>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</si>
  <si>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</si>
  <si>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</si>
  <si>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</si>
  <si>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</si>
  <si>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</si>
  <si>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</si>
  <si>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</si>
  <si>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</si>
  <si>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</si>
  <si>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</si>
  <si>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</si>
  <si>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</si>
  <si>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</si>
  <si>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</si>
  <si>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</si>
  <si>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</si>
  <si>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</si>
  <si>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</si>
  <si>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</si>
  <si>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</si>
  <si>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</si>
  <si>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</si>
  <si>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</si>
  <si>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</si>
  <si>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</si>
  <si>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</si>
  <si>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</si>
  <si>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</si>
  <si>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</si>
  <si>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</si>
  <si>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</si>
  <si>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</si>
  <si>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</si>
  <si>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</si>
  <si>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</si>
  <si>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</si>
  <si>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</si>
  <si>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</si>
  <si>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</si>
  <si>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</si>
  <si>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</si>
  <si>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</si>
  <si>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</si>
  <si>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</si>
  <si>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</si>
  <si>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</si>
  <si>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</si>
  <si>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</si>
  <si>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</si>
  <si>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</si>
  <si>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</si>
  <si>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</si>
  <si>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</si>
  <si>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</si>
  <si>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</si>
  <si>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</si>
  <si>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</si>
  <si>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</si>
  <si>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</si>
  <si>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</si>
  <si>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</si>
  <si>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</si>
  <si>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</si>
  <si>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</si>
  <si>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</si>
  <si>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</si>
  <si>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</si>
  <si>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</si>
  <si>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</si>
  <si>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</si>
  <si>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</si>
  <si>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</si>
  <si>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</si>
  <si>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</si>
  <si>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</si>
  <si>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</si>
  <si>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</si>
  <si>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</si>
  <si>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</si>
  <si>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</si>
  <si>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</si>
  <si>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</si>
  <si>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</si>
  <si>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</si>
  <si>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</si>
  <si>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</si>
  <si>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</si>
  <si>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</si>
  <si>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</si>
  <si>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</si>
  <si>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</si>
  <si>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</si>
  <si>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</si>
  <si>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</si>
  <si>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</si>
  <si>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</si>
  <si>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</si>
  <si>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</si>
  <si>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</si>
  <si>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</si>
  <si>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</si>
  <si>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</si>
  <si>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</si>
  <si>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</si>
  <si>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</si>
  <si>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</si>
  <si>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</si>
  <si>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</si>
  <si>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</si>
  <si>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</si>
  <si>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</si>
  <si>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</si>
  <si>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</si>
  <si>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</si>
  <si>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</si>
  <si>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</si>
  <si>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</si>
  <si>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</si>
  <si>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</si>
  <si>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</si>
  <si>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</si>
  <si>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</si>
  <si>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</si>
  <si>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</si>
  <si>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</si>
  <si>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</si>
  <si>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</si>
  <si>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</si>
  <si>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</si>
  <si>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</si>
  <si>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</si>
  <si>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</si>
  <si>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</si>
  <si>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</si>
  <si>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</si>
  <si>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</si>
  <si>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</si>
  <si>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</si>
  <si>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</si>
  <si>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</si>
  <si>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</si>
  <si>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</si>
  <si>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</si>
  <si>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</si>
  <si>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</si>
  <si>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</si>
  <si>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</si>
  <si>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</si>
  <si>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</si>
  <si>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</si>
  <si>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</si>
  <si>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</si>
  <si>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</si>
  <si>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</si>
  <si>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</si>
  <si>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</si>
  <si>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</si>
  <si>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</si>
  <si>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</si>
  <si>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</si>
  <si>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</si>
  <si>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</si>
  <si>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</si>
  <si>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</si>
  <si>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</si>
  <si>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</si>
  <si>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</si>
  <si>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</si>
  <si>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</si>
  <si>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</si>
  <si>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</si>
  <si>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</si>
  <si>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</si>
  <si>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</si>
  <si>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</si>
  <si>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</si>
  <si>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</si>
  <si>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</si>
  <si>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</si>
  <si>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</si>
  <si>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</si>
  <si>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</si>
  <si>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</si>
  <si>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</si>
  <si>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</si>
  <si>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</si>
  <si>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</si>
  <si>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</si>
  <si>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</si>
  <si>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</si>
  <si>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</si>
  <si>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</si>
  <si>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</si>
  <si>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</si>
  <si>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</si>
  <si>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</si>
  <si>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</si>
  <si>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</si>
  <si>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</si>
  <si>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</si>
  <si>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</si>
  <si>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</si>
  <si>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</si>
  <si>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</si>
  <si>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</si>
  <si>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</si>
  <si>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</si>
  <si>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</si>
  <si>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</si>
  <si>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</si>
  <si>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</si>
  <si>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</si>
  <si>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</si>
  <si>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</si>
  <si>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</si>
  <si>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</si>
  <si>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</si>
  <si>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</si>
  <si>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</si>
  <si>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</si>
  <si>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</si>
  <si>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</si>
  <si>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</si>
  <si>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</si>
  <si>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</si>
  <si>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</si>
  <si>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</si>
  <si>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</si>
  <si>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</si>
  <si>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</si>
  <si>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</si>
  <si>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</si>
  <si>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</si>
  <si>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</si>
  <si>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</si>
  <si>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</si>
  <si>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</si>
  <si>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</si>
  <si>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</si>
  <si>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</si>
  <si>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</si>
  <si>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</si>
  <si>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</si>
  <si>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</si>
  <si>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</si>
  <si>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</si>
  <si>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</si>
  <si>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</si>
  <si>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</si>
  <si>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</si>
  <si>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</si>
  <si>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</si>
  <si>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</si>
  <si>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</si>
  <si>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</si>
  <si>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</si>
  <si>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</si>
  <si>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</si>
  <si>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</si>
  <si>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</si>
  <si>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</si>
  <si>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</si>
  <si>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</si>
  <si>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</si>
  <si>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</si>
  <si>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</si>
  <si>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</si>
  <si>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</si>
  <si>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</si>
  <si>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</si>
  <si>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</si>
  <si>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</si>
  <si>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</si>
  <si>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</si>
  <si>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</si>
  <si>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</si>
  <si>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</si>
  <si>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</si>
  <si>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</si>
  <si>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</si>
  <si>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</si>
  <si>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</si>
  <si>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</si>
  <si>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</si>
  <si>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</si>
  <si>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</si>
  <si>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</si>
  <si>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</si>
  <si>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</si>
  <si>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</si>
  <si>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</si>
  <si>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</si>
  <si>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</si>
  <si>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</si>
  <si>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</si>
  <si>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</si>
  <si>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</si>
  <si>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</si>
  <si>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</si>
  <si>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</si>
  <si>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</si>
  <si>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</si>
  <si>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</si>
  <si>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</si>
  <si>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</si>
  <si>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</si>
  <si>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</si>
  <si>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</si>
  <si>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</si>
  <si>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</si>
  <si>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</si>
  <si>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</si>
  <si>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</si>
  <si>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</si>
  <si>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</si>
  <si>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</si>
  <si>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</si>
  <si>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</si>
  <si>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</si>
  <si>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</si>
  <si>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</si>
  <si>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</si>
  <si>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</si>
  <si>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</si>
  <si>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</si>
  <si>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</si>
  <si>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</si>
  <si>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</si>
  <si>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</si>
  <si>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</si>
  <si>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</si>
  <si>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</si>
  <si>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</si>
  <si>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</si>
  <si>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</si>
  <si>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</si>
  <si>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</si>
  <si>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</si>
  <si>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</si>
  <si>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</si>
  <si>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</si>
  <si>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</si>
  <si>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</si>
  <si>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</si>
  <si>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</si>
  <si>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</si>
  <si>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</si>
  <si>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</si>
  <si>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</si>
  <si>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</si>
  <si>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</si>
  <si>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</si>
  <si>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</si>
  <si>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</si>
  <si>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</si>
  <si>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</si>
  <si>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</si>
  <si>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</si>
  <si>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</si>
  <si>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</si>
  <si>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</si>
  <si>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</si>
  <si>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</si>
  <si>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</si>
  <si>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</si>
  <si>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</si>
  <si>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</si>
  <si>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</si>
  <si>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</si>
  <si>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</si>
  <si>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</si>
  <si>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</si>
  <si>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</si>
  <si>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</si>
  <si>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</si>
  <si>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</si>
  <si>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</si>
  <si>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</si>
  <si>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</si>
  <si>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</si>
  <si>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</si>
  <si>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</si>
  <si>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</si>
  <si>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</si>
  <si>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</si>
  <si>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</si>
  <si>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</si>
  <si>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</si>
  <si>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</si>
  <si>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</si>
  <si>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</si>
  <si>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</si>
  <si>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</si>
  <si>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</si>
  <si>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</si>
  <si>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</si>
  <si>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</si>
  <si>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</si>
  <si>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</si>
  <si>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</si>
  <si>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</si>
  <si>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</si>
  <si>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</si>
  <si>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</si>
  <si>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</si>
  <si>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</si>
  <si>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</si>
  <si>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</si>
  <si>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</si>
  <si>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</si>
  <si>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</si>
  <si>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</si>
  <si>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</si>
  <si>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</si>
  <si>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</si>
  <si>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</si>
  <si>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</si>
  <si>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</si>
  <si>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</si>
  <si>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</si>
  <si>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</si>
  <si>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</si>
  <si>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</si>
  <si>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</si>
  <si>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</si>
  <si>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</si>
  <si>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</si>
  <si>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</si>
  <si>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</si>
  <si>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</si>
  <si>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</si>
  <si>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</si>
  <si>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</si>
  <si>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</si>
  <si>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</si>
  <si>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</si>
  <si>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</si>
  <si>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</si>
  <si>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</si>
  <si>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</si>
  <si>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</si>
  <si>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</si>
  <si>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</si>
  <si>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</si>
  <si>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</si>
  <si>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</si>
  <si>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</si>
  <si>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</si>
  <si>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</si>
  <si>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</si>
  <si>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</si>
  <si>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</si>
  <si>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</si>
  <si>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</si>
  <si>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</si>
  <si>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</si>
  <si>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</si>
  <si>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</si>
  <si>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</si>
  <si>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</si>
  <si>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</si>
  <si>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</si>
  <si>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</si>
  <si>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</si>
  <si>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</si>
  <si>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</si>
  <si>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</si>
  <si>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</si>
  <si>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</si>
  <si>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</si>
  <si>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</si>
  <si>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</si>
  <si>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</si>
  <si>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</si>
  <si>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</si>
  <si>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</si>
  <si>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</si>
  <si>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</si>
  <si>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</si>
  <si>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</si>
  <si>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</si>
  <si>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</si>
  <si>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</si>
  <si>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</si>
  <si>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</si>
  <si>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</si>
  <si>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</si>
  <si>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</si>
  <si>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</si>
  <si>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</si>
  <si>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</si>
  <si>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</si>
  <si>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</si>
  <si>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</si>
  <si>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</si>
  <si>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</si>
  <si>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</si>
  <si>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</si>
  <si>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</si>
  <si>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</si>
  <si>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</si>
  <si>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</si>
  <si>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</si>
  <si>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</si>
  <si>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</si>
  <si>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</si>
  <si>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</si>
  <si>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</si>
  <si>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</si>
  <si>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</si>
  <si>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</si>
  <si>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</si>
  <si>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</si>
  <si>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</si>
  <si>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</si>
  <si>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</si>
  <si>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</si>
  <si>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</si>
  <si>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</si>
  <si>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</si>
  <si>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</si>
  <si>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</si>
  <si>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</si>
  <si>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</si>
  <si>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</si>
  <si>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</si>
  <si>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</si>
  <si>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</si>
  <si>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</si>
  <si>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</si>
  <si>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</si>
  <si>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</si>
  <si>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</si>
  <si>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</si>
  <si>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</si>
  <si>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</si>
  <si>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</si>
  <si>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</si>
  <si>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</si>
  <si>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</si>
  <si>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</si>
  <si>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</si>
  <si>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</si>
  <si>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</si>
  <si>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</si>
  <si>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</si>
  <si>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</si>
  <si>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</si>
  <si>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</si>
  <si>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</si>
  <si>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</si>
  <si>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</si>
  <si>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</si>
  <si>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</si>
  <si>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</si>
  <si>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</si>
  <si>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</si>
  <si>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</si>
  <si>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</si>
  <si>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</si>
  <si>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</si>
  <si>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</si>
  <si>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</si>
  <si>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</si>
  <si>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</si>
  <si>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</si>
  <si>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</si>
  <si>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</si>
  <si>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</si>
  <si>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</si>
  <si>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</si>
  <si>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</si>
  <si>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</si>
  <si>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</si>
  <si>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</si>
  <si>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</si>
  <si>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</si>
  <si>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</si>
  <si>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</si>
  <si>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</si>
  <si>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</si>
  <si>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</si>
  <si>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</si>
  <si>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</si>
  <si>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</si>
  <si>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</si>
  <si>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</si>
  <si>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</si>
  <si>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</si>
  <si>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</si>
  <si>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</si>
  <si>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</si>
  <si>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</si>
  <si>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</si>
  <si>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</si>
  <si>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</si>
  <si>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</si>
  <si>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</si>
  <si>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</si>
  <si>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</si>
  <si>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</si>
  <si>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</si>
  <si>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</si>
  <si>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</si>
  <si>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</si>
  <si>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</si>
  <si>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</si>
  <si>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</si>
  <si>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</si>
  <si>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</si>
  <si>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</si>
  <si>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</si>
  <si>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</si>
  <si>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</si>
  <si>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</si>
  <si>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</si>
  <si>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</si>
  <si>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</si>
  <si>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</si>
  <si>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</si>
  <si>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</si>
  <si>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</si>
  <si>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</si>
  <si>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</si>
  <si>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</si>
  <si>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</si>
  <si>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</si>
  <si>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</si>
  <si>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</si>
  <si>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</si>
  <si>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</si>
  <si>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</si>
  <si>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</si>
  <si>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</si>
  <si>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</si>
  <si>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</si>
  <si>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</si>
  <si>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</si>
  <si>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</si>
  <si>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</si>
  <si>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</si>
  <si>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</si>
  <si>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</si>
  <si>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</si>
  <si>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</si>
  <si>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</si>
  <si>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</si>
  <si>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</si>
  <si>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</si>
  <si>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</si>
  <si>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</si>
  <si>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</si>
  <si>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</si>
  <si>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</si>
  <si>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</si>
  <si>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</si>
  <si>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</si>
  <si>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</si>
  <si>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</si>
  <si>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</si>
  <si>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</si>
  <si>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</si>
  <si>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</si>
  <si>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</si>
  <si>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</si>
  <si>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</si>
  <si>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</si>
  <si>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</si>
  <si>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</si>
  <si>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</si>
  <si>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</si>
  <si>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</si>
  <si>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</si>
  <si>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</si>
  <si>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</si>
  <si>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</si>
  <si>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</si>
  <si>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</si>
  <si>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</si>
  <si>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</si>
  <si>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</si>
  <si>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</si>
  <si>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</si>
  <si>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</si>
  <si>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</si>
  <si>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</si>
  <si>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</si>
  <si>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</si>
  <si>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</si>
  <si>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</si>
  <si>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</si>
  <si>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</si>
  <si>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</si>
  <si>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</si>
  <si>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</si>
  <si>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</si>
  <si>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</si>
  <si>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</si>
  <si>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</si>
  <si>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</si>
  <si>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</si>
  <si>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</si>
  <si>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</si>
  <si>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</si>
  <si>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</si>
  <si>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</si>
  <si>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</si>
  <si>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</si>
  <si>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</si>
  <si>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</si>
  <si>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</si>
  <si>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</si>
  <si>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</si>
  <si>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</si>
  <si>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</si>
  <si>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</si>
  <si>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</si>
  <si>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</si>
  <si>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</si>
  <si>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</si>
  <si>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</si>
  <si>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</si>
  <si>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</si>
  <si>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</si>
  <si>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</si>
  <si>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</si>
  <si>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</si>
  <si>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</si>
  <si>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</si>
  <si>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</si>
  <si>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</si>
  <si>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</si>
  <si>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</si>
  <si>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</si>
  <si>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</si>
  <si>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</si>
  <si>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</si>
  <si>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</si>
  <si>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</si>
  <si>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</si>
  <si>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</si>
  <si>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</si>
  <si>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</si>
  <si>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</si>
  <si>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</si>
  <si>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</si>
  <si>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</si>
  <si>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</si>
  <si>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</si>
  <si>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</si>
  <si>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</si>
  <si>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</si>
  <si>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</si>
  <si>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</si>
  <si>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</si>
  <si>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</si>
  <si>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</si>
  <si>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</si>
  <si>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</si>
  <si>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</si>
  <si>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</si>
  <si>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</si>
  <si>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</si>
  <si>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</si>
  <si>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</si>
  <si>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</si>
  <si>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</si>
  <si>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</si>
  <si>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</si>
  <si>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</si>
  <si>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</si>
  <si>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</si>
  <si>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</si>
  <si>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</si>
  <si>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</si>
  <si>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</si>
  <si>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</si>
  <si>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</si>
  <si>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</si>
  <si>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</si>
  <si>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</si>
  <si>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</si>
  <si>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</si>
  <si>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</si>
  <si>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</si>
  <si>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</si>
  <si>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</si>
  <si>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</si>
  <si>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</si>
  <si>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</si>
  <si>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</si>
  <si>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</si>
  <si>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</si>
  <si>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</si>
  <si>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</si>
  <si>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</si>
  <si>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</si>
  <si>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</si>
  <si>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</si>
  <si>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</si>
  <si>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</si>
  <si>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</si>
  <si>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</si>
  <si>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</si>
  <si>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</si>
  <si>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</si>
  <si>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</si>
  <si>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</si>
  <si>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</si>
  <si>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</si>
  <si>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</si>
  <si>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</si>
  <si>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</si>
  <si>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</si>
  <si>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</si>
  <si>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</si>
  <si>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</si>
  <si>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</si>
  <si>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</si>
  <si>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</si>
  <si>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</si>
  <si>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</si>
  <si>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</si>
  <si>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</si>
  <si>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</si>
  <si>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</si>
  <si>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</si>
  <si>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</si>
  <si>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</si>
  <si>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</si>
  <si>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</si>
  <si>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</si>
  <si>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</si>
  <si>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</si>
  <si>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</si>
  <si>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</si>
  <si>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</si>
  <si>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</si>
  <si>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</si>
  <si>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</si>
  <si>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</si>
  <si>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</si>
  <si>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</si>
  <si>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</si>
  <si>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</si>
  <si>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</si>
  <si>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</si>
  <si>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</si>
  <si>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</si>
  <si>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</si>
  <si>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</si>
  <si>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</si>
  <si>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</si>
  <si>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</si>
  <si>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</si>
  <si>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</si>
  <si>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</si>
  <si>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</si>
  <si>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</si>
  <si>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</si>
  <si>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</si>
  <si>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</si>
  <si>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</si>
  <si>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</si>
  <si>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</si>
  <si>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</si>
  <si>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</si>
  <si>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</si>
  <si>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</si>
  <si>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</si>
  <si>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</si>
  <si>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</si>
  <si>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</si>
  <si>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</si>
  <si>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</si>
  <si>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</si>
  <si>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</si>
  <si>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</si>
  <si>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</si>
  <si>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</si>
  <si>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</si>
  <si>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</si>
  <si>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</si>
  <si>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</si>
  <si>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</si>
  <si>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</si>
  <si>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</si>
  <si>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</si>
  <si>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</si>
  <si>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</si>
  <si>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</si>
  <si>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</si>
  <si>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</si>
  <si>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</si>
  <si>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</si>
  <si>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</si>
  <si>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</si>
  <si>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</si>
  <si>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</si>
  <si>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</si>
  <si>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</si>
  <si>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</si>
  <si>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</si>
  <si>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</si>
  <si>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</si>
  <si>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</si>
  <si>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</si>
  <si>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</si>
  <si>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</si>
  <si>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</si>
  <si>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</si>
  <si>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</si>
  <si>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</si>
  <si>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</si>
  <si>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</si>
  <si>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</si>
  <si>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</si>
  <si>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</si>
  <si>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</si>
  <si>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</si>
  <si>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</si>
  <si>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</si>
  <si>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</si>
  <si>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</si>
  <si>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</si>
  <si>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</si>
  <si>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</si>
  <si>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</si>
  <si>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</si>
  <si>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</si>
  <si>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</si>
  <si>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</si>
  <si>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</si>
  <si>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</si>
  <si>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</si>
  <si>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</si>
  <si>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</si>
  <si>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</si>
  <si>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</si>
  <si>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</si>
  <si>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</si>
  <si>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</si>
  <si>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</si>
  <si>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</si>
  <si>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</si>
  <si>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</si>
  <si>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</si>
  <si>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</si>
  <si>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</si>
  <si>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</si>
  <si>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</si>
  <si>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</si>
  <si>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</si>
  <si>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</si>
  <si>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</si>
  <si>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</si>
  <si>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</si>
  <si>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</si>
  <si>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</si>
  <si>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</si>
  <si>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</si>
  <si>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</si>
  <si>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</si>
  <si>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</si>
  <si>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</si>
  <si>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</si>
  <si>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</si>
  <si>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</si>
  <si>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</si>
  <si>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</si>
  <si>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</si>
  <si>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</si>
  <si>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</si>
  <si>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</si>
  <si>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</si>
  <si>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</si>
  <si>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</si>
  <si>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</si>
  <si>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</si>
  <si>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</si>
  <si>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</si>
  <si>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</si>
  <si>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</si>
  <si>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</si>
  <si>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</si>
  <si>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</si>
  <si>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</si>
  <si>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</si>
  <si>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</si>
  <si>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</si>
  <si>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</si>
  <si>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</si>
  <si>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</si>
  <si>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</si>
  <si>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</si>
  <si>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</si>
  <si>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</si>
  <si>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</si>
  <si>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</si>
  <si>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</si>
  <si>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</si>
  <si>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</si>
  <si>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</si>
  <si>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</si>
  <si>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</si>
  <si>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</si>
  <si>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</si>
  <si>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</si>
  <si>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</si>
  <si>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</si>
  <si>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</si>
  <si>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</si>
  <si>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</si>
  <si>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</si>
  <si>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</si>
  <si>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</si>
  <si>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</si>
  <si>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</si>
  <si>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</si>
  <si>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</si>
  <si>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</si>
  <si>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</si>
  <si>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</si>
  <si>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</si>
  <si>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</si>
  <si>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</si>
  <si>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</si>
  <si>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</si>
  <si>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</si>
  <si>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</si>
  <si>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</si>
  <si>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</si>
  <si>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</si>
  <si>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</si>
  <si>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</si>
  <si>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</si>
  <si>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</si>
  <si>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</si>
  <si>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</si>
  <si>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</si>
  <si>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</si>
  <si>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</si>
  <si>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</si>
  <si>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</si>
  <si>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</si>
  <si>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</si>
  <si>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</si>
  <si>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</si>
  <si>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</si>
  <si>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</si>
  <si>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</si>
  <si>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</si>
  <si>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</si>
  <si>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</si>
  <si>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</si>
  <si>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</si>
  <si>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</si>
  <si>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</si>
  <si>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</si>
  <si>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</si>
  <si>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</si>
  <si>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</si>
  <si>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</si>
  <si>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</si>
  <si>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</si>
  <si>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</si>
  <si>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</si>
  <si>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</si>
  <si>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</si>
  <si>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</si>
  <si>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</si>
  <si>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</si>
  <si>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</si>
  <si>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</si>
  <si>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</si>
  <si>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</si>
  <si>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</si>
  <si>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</si>
  <si>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</si>
  <si>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</si>
  <si>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</si>
  <si>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</si>
  <si>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</si>
  <si>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</si>
  <si>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</si>
  <si>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</si>
  <si>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</si>
  <si>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</si>
  <si>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</si>
  <si>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</si>
  <si>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</si>
  <si>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</si>
  <si>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</si>
  <si>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</si>
  <si>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</si>
  <si>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</si>
  <si>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</si>
  <si>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</si>
  <si>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</si>
  <si>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</si>
  <si>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</si>
  <si>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</si>
  <si>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</si>
  <si>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</si>
  <si>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</si>
  <si>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</si>
  <si>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</si>
  <si>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</si>
  <si>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</si>
  <si>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</si>
  <si>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</si>
  <si>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</si>
  <si>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</si>
  <si>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</si>
  <si>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</si>
  <si>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</si>
  <si>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</si>
  <si>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</si>
  <si>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</si>
  <si>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</si>
  <si>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</si>
  <si>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</si>
  <si>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</si>
  <si>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</si>
  <si>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</si>
  <si>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</si>
  <si>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</si>
  <si>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</si>
  <si>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</si>
  <si>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</si>
  <si>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</si>
  <si>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</si>
  <si>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</si>
  <si>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</si>
  <si>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</si>
  <si>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</si>
  <si>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</si>
  <si>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</si>
  <si>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</si>
  <si>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</si>
  <si>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</si>
  <si>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</si>
  <si>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</si>
  <si>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</si>
  <si>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</si>
  <si>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</si>
  <si>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</si>
  <si>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</si>
  <si>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</si>
  <si>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</si>
  <si>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</si>
  <si>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</si>
  <si>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</si>
  <si>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</si>
  <si>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</si>
  <si>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</si>
  <si>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</si>
  <si>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</si>
  <si>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</si>
  <si>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</si>
  <si>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</si>
  <si>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</si>
  <si>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</si>
  <si>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</si>
  <si>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</si>
  <si>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</si>
  <si>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</si>
  <si>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</si>
  <si>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</si>
  <si>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</si>
  <si>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</si>
  <si>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</si>
  <si>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</si>
  <si>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</si>
  <si>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</si>
  <si>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</si>
  <si>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</si>
  <si>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</si>
  <si>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</si>
  <si>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</si>
  <si>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</si>
  <si>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</si>
  <si>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</si>
  <si>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</si>
  <si>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</si>
  <si>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</si>
  <si>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</si>
  <si>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</si>
  <si>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</si>
  <si>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</si>
  <si>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</si>
  <si>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</si>
  <si>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</si>
  <si>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</si>
  <si>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</si>
  <si>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</si>
  <si>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</si>
  <si>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</si>
  <si>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</si>
  <si>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</si>
  <si>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</si>
  <si>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</si>
  <si>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</si>
  <si>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</si>
  <si>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</si>
  <si>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</si>
  <si>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</si>
  <si>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</si>
  <si>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</si>
  <si>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</si>
  <si>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</si>
  <si>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</si>
  <si>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</si>
  <si>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</si>
  <si>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</si>
  <si>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</si>
  <si>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</si>
  <si>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</si>
  <si>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</si>
  <si>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</si>
  <si>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</si>
  <si>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</si>
  <si>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</si>
  <si>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</si>
  <si>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</si>
  <si>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</si>
  <si>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</si>
  <si>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</si>
  <si>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</si>
  <si>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</si>
  <si>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</si>
  <si>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</si>
  <si>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</si>
  <si>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</si>
  <si>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</si>
  <si>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</si>
  <si>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</si>
  <si>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</si>
  <si>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</si>
  <si>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</si>
  <si>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</si>
  <si>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</si>
  <si>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</si>
  <si>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</si>
  <si>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</si>
  <si>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</si>
  <si>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</si>
  <si>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</si>
  <si>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</si>
  <si>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</si>
  <si>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</si>
  <si>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</si>
  <si>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</si>
  <si>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</si>
  <si>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</si>
  <si>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</si>
  <si>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</si>
  <si>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</si>
  <si>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</si>
  <si>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</si>
  <si>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</si>
  <si>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</si>
  <si>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</si>
  <si>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</si>
  <si>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</si>
  <si>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</si>
  <si>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</si>
  <si>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</si>
  <si>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</si>
  <si>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</si>
  <si>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</si>
  <si>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</si>
  <si>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</si>
  <si>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</si>
  <si>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</si>
  <si>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</si>
  <si>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</si>
  <si>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</si>
  <si>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</si>
  <si>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</si>
  <si>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</si>
  <si>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</si>
  <si>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</si>
  <si>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</si>
  <si>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</si>
  <si>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</si>
  <si>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</si>
  <si>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</si>
  <si>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</si>
  <si>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</si>
  <si>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</si>
  <si>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</si>
  <si>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</si>
  <si>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</si>
  <si>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</si>
  <si>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</si>
  <si>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</si>
  <si>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</si>
  <si>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</si>
  <si>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</si>
  <si>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</si>
  <si>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</si>
  <si>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</si>
  <si>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</si>
  <si>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</si>
  <si>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</si>
  <si>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</si>
  <si>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</si>
  <si>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</si>
  <si>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</si>
  <si>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</si>
  <si>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</si>
  <si>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</si>
  <si>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</si>
  <si>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</si>
  <si>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</si>
  <si>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</si>
  <si>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</si>
  <si>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</si>
  <si>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</si>
  <si>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</si>
  <si>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</si>
  <si>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</si>
  <si>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</si>
  <si>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</si>
  <si>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</si>
  <si>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</si>
  <si>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</si>
  <si>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</si>
  <si>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</si>
  <si>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</si>
  <si>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</si>
  <si>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</si>
  <si>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</si>
  <si>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</si>
  <si>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</si>
  <si>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</si>
  <si>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</si>
  <si>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</si>
  <si>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</si>
  <si>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</si>
  <si>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</si>
  <si>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</si>
  <si>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</si>
  <si>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</si>
  <si>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</si>
  <si>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</si>
  <si>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</si>
  <si>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</si>
  <si>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</si>
  <si>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</si>
  <si>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</si>
  <si>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</si>
  <si>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</si>
  <si>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</si>
  <si>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</si>
  <si>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</si>
  <si>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</si>
  <si>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</si>
  <si>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</si>
  <si>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</si>
  <si>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</si>
  <si>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</si>
  <si>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</si>
  <si>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</si>
  <si>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</si>
  <si>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</si>
  <si>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</si>
  <si>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</si>
  <si>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</si>
  <si>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</si>
  <si>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</si>
  <si>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</si>
  <si>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</si>
  <si>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</si>
  <si>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</si>
  <si>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</si>
  <si>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</si>
  <si>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</si>
  <si>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</si>
  <si>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</si>
  <si>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</si>
  <si>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</si>
  <si>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</si>
  <si>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</si>
  <si>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</si>
  <si>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</si>
  <si>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</si>
  <si>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</si>
  <si>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</si>
  <si>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</si>
  <si>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</si>
  <si>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</si>
  <si>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</si>
  <si>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</si>
  <si>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</si>
  <si>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</si>
  <si>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</si>
  <si>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</si>
  <si>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</si>
  <si>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</si>
  <si>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</si>
  <si>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</si>
  <si>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</si>
  <si>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</si>
  <si>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</si>
  <si>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</si>
  <si>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</si>
  <si>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</si>
  <si>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</si>
  <si>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</si>
  <si>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</si>
  <si>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</si>
  <si>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</si>
  <si>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</si>
  <si>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</si>
  <si>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</si>
  <si>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</si>
  <si>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</si>
  <si>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</si>
  <si>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</si>
  <si>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</si>
  <si>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</si>
  <si>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</si>
  <si>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</si>
  <si>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</si>
  <si>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</si>
  <si>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</si>
  <si>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</si>
  <si>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</si>
  <si>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</si>
  <si>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</si>
  <si>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</si>
  <si>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</si>
  <si>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</si>
  <si>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</si>
  <si>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</si>
  <si>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</si>
  <si>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</si>
  <si>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</si>
  <si>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</si>
  <si>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</si>
  <si>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</si>
  <si>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</si>
  <si>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</si>
  <si>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</si>
  <si>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</si>
  <si>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</si>
  <si>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</si>
  <si>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</si>
  <si>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</si>
  <si>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</si>
  <si>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</si>
  <si>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</si>
  <si>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</si>
  <si>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</si>
  <si>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</si>
  <si>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</si>
  <si>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</si>
  <si>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</si>
  <si>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</si>
  <si>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</si>
  <si>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</si>
  <si>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</si>
  <si>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</si>
  <si>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</si>
  <si>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</si>
  <si>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</si>
  <si>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</si>
  <si>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</si>
  <si>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</si>
  <si>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</si>
  <si>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</si>
  <si>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</si>
  <si>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</si>
  <si>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</si>
  <si>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</si>
  <si>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</si>
  <si>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</si>
  <si>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</si>
  <si>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</si>
  <si>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</si>
  <si>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</si>
  <si>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</si>
  <si>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</si>
  <si>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</si>
  <si>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</si>
  <si>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</si>
  <si>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</si>
  <si>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</si>
  <si>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</si>
  <si>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</si>
  <si>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</si>
  <si>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</si>
  <si>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</si>
  <si>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</si>
  <si>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</si>
  <si>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</si>
  <si>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</si>
  <si>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</si>
  <si>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</si>
  <si>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</si>
  <si>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</si>
  <si>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</si>
  <si>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</si>
  <si>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</si>
  <si>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</si>
  <si>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</si>
  <si>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</si>
  <si>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</si>
  <si>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</si>
  <si>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</si>
  <si>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</si>
  <si>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</si>
  <si>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</si>
  <si>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</si>
  <si>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</si>
  <si>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</si>
  <si>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</si>
  <si>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</si>
  <si>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</si>
  <si>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</si>
  <si>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</si>
  <si>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</si>
  <si>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</si>
  <si>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</si>
  <si>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</si>
  <si>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</si>
  <si>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</si>
  <si>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</si>
  <si>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</si>
  <si>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</si>
  <si>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</si>
  <si>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</si>
  <si>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</si>
  <si>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</si>
  <si>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</si>
  <si>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</si>
  <si>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</si>
  <si>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</si>
  <si>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</si>
  <si>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</si>
  <si>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</si>
  <si>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</si>
  <si>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</si>
  <si>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</si>
  <si>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</si>
  <si>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</si>
  <si>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</si>
  <si>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</si>
  <si>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</si>
  <si>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</si>
  <si>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</si>
  <si>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</si>
  <si>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</si>
  <si>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</si>
  <si>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</si>
  <si>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</si>
  <si>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</si>
  <si>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</si>
  <si>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</si>
  <si>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</si>
  <si>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</si>
  <si>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</si>
  <si>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</si>
  <si>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</si>
  <si>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</si>
  <si>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</si>
  <si>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</si>
  <si>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</si>
  <si>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</si>
  <si>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</si>
  <si>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</si>
  <si>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</si>
  <si>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</si>
  <si>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</si>
  <si>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</si>
  <si>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</si>
  <si>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</si>
  <si>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</si>
  <si>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</si>
  <si>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</si>
  <si>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</si>
  <si>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</si>
  <si>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</si>
  <si>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</si>
  <si>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</si>
  <si>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</si>
  <si>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</si>
  <si>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</si>
  <si>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</si>
  <si>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</si>
  <si>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</si>
  <si>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</si>
  <si>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</si>
  <si>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</si>
  <si>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</si>
  <si>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</si>
  <si>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</si>
  <si>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</si>
  <si>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</si>
  <si>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</si>
  <si>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</si>
  <si>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</si>
  <si>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</si>
  <si>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</si>
  <si>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</si>
  <si>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</si>
  <si>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</si>
  <si>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</si>
  <si>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</si>
  <si>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</si>
  <si>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</si>
  <si>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</si>
  <si>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</si>
  <si>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</si>
  <si>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</si>
  <si>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</si>
  <si>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</si>
  <si>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</si>
  <si>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</si>
  <si>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</si>
  <si>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</si>
  <si>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</si>
  <si>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</si>
  <si>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</si>
  <si>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</si>
  <si>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</si>
  <si>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</si>
  <si>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</si>
  <si>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</si>
  <si>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</si>
  <si>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</si>
  <si>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</si>
  <si>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</si>
  <si>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</si>
  <si>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</si>
  <si>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</si>
  <si>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</si>
  <si>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</si>
  <si>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</si>
  <si>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</si>
  <si>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</si>
  <si>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</si>
  <si>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</si>
  <si>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</si>
  <si>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</si>
  <si>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</si>
  <si>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</si>
  <si>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</si>
  <si>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</si>
  <si>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</si>
  <si>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</si>
  <si>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</si>
  <si>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</si>
  <si>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</si>
  <si>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</si>
  <si>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</si>
  <si>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</si>
  <si>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</si>
  <si>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</si>
  <si>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</si>
  <si>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</si>
  <si>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</si>
  <si>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</si>
  <si>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</si>
  <si>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</si>
  <si>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</si>
  <si>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</si>
  <si>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</si>
  <si>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</si>
  <si>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</si>
  <si>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</si>
  <si>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</si>
  <si>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</si>
  <si>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</si>
  <si>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</si>
  <si>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</si>
  <si>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</si>
  <si>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</si>
  <si>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</si>
  <si>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</si>
  <si>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</si>
  <si>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</si>
  <si>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</si>
  <si>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</si>
  <si>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</si>
  <si>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</si>
  <si>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</si>
  <si>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</si>
  <si>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</si>
  <si>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</si>
  <si>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</si>
  <si>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</si>
  <si>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</si>
  <si>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</si>
  <si>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</si>
  <si>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</si>
  <si>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</si>
  <si>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</si>
  <si>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</si>
  <si>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</si>
  <si>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</si>
  <si>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</si>
  <si>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</si>
  <si>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</si>
  <si>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</si>
  <si>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</si>
  <si>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</si>
  <si>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</si>
  <si>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</si>
  <si>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</si>
  <si>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</si>
  <si>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</si>
  <si>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</si>
  <si>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</si>
  <si>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</si>
  <si>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</si>
  <si>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</si>
  <si>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</si>
  <si>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</si>
  <si>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</si>
  <si>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</si>
  <si>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</si>
  <si>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</si>
  <si>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</si>
  <si>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</si>
  <si>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</si>
  <si>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</si>
  <si>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</si>
  <si>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</si>
  <si>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</si>
  <si>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</si>
  <si>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</si>
  <si>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</si>
  <si>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</si>
  <si>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</si>
  <si>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</si>
  <si>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</si>
  <si>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</si>
  <si>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</si>
  <si>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</si>
  <si>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</si>
  <si>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</si>
  <si>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</si>
  <si>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</si>
  <si>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</si>
  <si>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</si>
  <si>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</si>
  <si>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</si>
  <si>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</si>
  <si>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</si>
  <si>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</si>
  <si>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</si>
  <si>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</si>
  <si>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</si>
  <si>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</si>
  <si>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</si>
  <si>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</si>
  <si>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</si>
  <si>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</si>
  <si>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</si>
  <si>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</si>
  <si>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</si>
  <si>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</si>
  <si>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</si>
  <si>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</si>
  <si>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</si>
  <si>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</si>
  <si>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</si>
  <si>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</si>
  <si>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</si>
  <si>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</si>
  <si>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</si>
  <si>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</si>
  <si>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</si>
  <si>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</si>
  <si>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</si>
  <si>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</si>
  <si>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</si>
  <si>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</si>
  <si>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</si>
  <si>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</si>
  <si>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</si>
  <si>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</si>
  <si>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</si>
  <si>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</si>
  <si>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</si>
  <si>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</si>
  <si>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</si>
  <si>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</si>
  <si>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</si>
  <si>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</si>
  <si>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</si>
  <si>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</si>
  <si>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</si>
  <si>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</si>
  <si>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</si>
  <si>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</si>
  <si>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</si>
  <si>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</si>
  <si>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</si>
  <si>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</si>
  <si>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</si>
  <si>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</si>
  <si>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</si>
  <si>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</si>
  <si>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</si>
  <si>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</si>
  <si>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</si>
  <si>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</si>
  <si>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</si>
  <si>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</si>
  <si>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</si>
  <si>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</si>
  <si>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</si>
  <si>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</si>
  <si>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</si>
  <si>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</si>
  <si>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</si>
  <si>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</si>
  <si>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</si>
  <si>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</si>
  <si>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</si>
  <si>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</si>
  <si>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</si>
  <si>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</si>
  <si>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</si>
  <si>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</si>
  <si>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</si>
  <si>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</si>
  <si>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</si>
  <si>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</si>
  <si>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</si>
  <si>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</si>
  <si>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</si>
  <si>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</si>
  <si>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</si>
  <si>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</si>
  <si>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</si>
  <si>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</si>
  <si>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</si>
  <si>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</si>
  <si>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</si>
  <si>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</si>
  <si>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</si>
  <si>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</si>
  <si>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</si>
  <si>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</si>
  <si>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</si>
  <si>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</si>
  <si>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</si>
  <si>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</si>
  <si>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</si>
  <si>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</si>
  <si>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</si>
  <si>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</si>
  <si>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</si>
  <si>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</si>
  <si>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</si>
  <si>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</si>
  <si>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</si>
  <si>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</si>
  <si>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</si>
  <si>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</si>
  <si>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</si>
  <si>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</si>
  <si>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</si>
  <si>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</si>
  <si>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</si>
  <si>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</si>
  <si>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</si>
  <si>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</si>
  <si>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</si>
  <si>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</si>
  <si>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</si>
  <si>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</si>
  <si>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</si>
  <si>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</si>
  <si>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</si>
  <si>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</si>
  <si>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</si>
  <si>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</si>
  <si>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</si>
  <si>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</si>
  <si>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</si>
  <si>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</si>
  <si>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</si>
  <si>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</si>
  <si>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</si>
  <si>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</si>
  <si>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</si>
  <si>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</si>
  <si>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</si>
  <si>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</si>
  <si>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</si>
  <si>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</si>
  <si>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</si>
  <si>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</si>
  <si>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</si>
  <si>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</si>
  <si>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</si>
  <si>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</si>
  <si>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</si>
  <si>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</si>
  <si>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</si>
  <si>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</si>
  <si>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</si>
  <si>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</si>
  <si>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</si>
  <si>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</si>
  <si>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</si>
  <si>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</si>
  <si>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</si>
  <si>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</si>
  <si>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</si>
  <si>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</si>
  <si>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</si>
  <si>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</si>
  <si>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</si>
  <si>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</si>
  <si>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</si>
  <si>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</si>
  <si>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</si>
  <si>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</si>
  <si>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</si>
  <si>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</si>
  <si>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</si>
  <si>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</si>
  <si>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</si>
  <si>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</si>
  <si>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</si>
  <si>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</si>
  <si>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</si>
  <si>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</si>
  <si>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</si>
  <si>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</si>
  <si>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</si>
  <si>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</si>
  <si>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</si>
  <si>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</si>
  <si>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</si>
  <si>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</si>
  <si>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</si>
  <si>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</si>
  <si>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</si>
  <si>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</si>
  <si>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</si>
  <si>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</si>
  <si>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</si>
  <si>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</si>
  <si>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</si>
  <si>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</si>
  <si>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</si>
  <si>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</si>
  <si>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</si>
  <si>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</si>
  <si>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</si>
  <si>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</si>
  <si>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</si>
  <si>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</si>
  <si>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</si>
  <si>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</si>
  <si>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</si>
  <si>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</si>
  <si>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</si>
  <si>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</si>
  <si>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</si>
  <si>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</si>
  <si>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</si>
  <si>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</si>
  <si>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</si>
  <si>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</si>
  <si>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</si>
  <si>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</si>
  <si>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</si>
  <si>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</si>
  <si>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</si>
  <si>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</si>
  <si>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</si>
  <si>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</si>
  <si>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</si>
  <si>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</si>
  <si>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</si>
  <si>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</si>
  <si>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</si>
  <si>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</si>
  <si>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</si>
  <si>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</si>
  <si>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</si>
  <si>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</si>
  <si>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</si>
  <si>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</si>
  <si>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</si>
  <si>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</si>
  <si>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</si>
  <si>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</si>
  <si>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</si>
  <si>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</si>
  <si>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</si>
  <si>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</si>
  <si>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</si>
  <si>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</si>
  <si>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</si>
  <si>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</si>
  <si>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</si>
  <si>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</si>
  <si>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</si>
  <si>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</si>
  <si>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</si>
  <si>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</si>
  <si>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</si>
  <si>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</si>
  <si>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</si>
  <si>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</si>
  <si>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</si>
  <si>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</si>
  <si>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</si>
  <si>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</si>
  <si>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</si>
  <si>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</si>
  <si>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</si>
  <si>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</si>
  <si>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</si>
  <si>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</si>
  <si>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</si>
  <si>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</si>
  <si>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</si>
  <si>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</si>
  <si>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</si>
  <si>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</si>
  <si>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</si>
  <si>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</si>
  <si>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</si>
  <si>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</si>
  <si>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</si>
  <si>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</si>
  <si>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</si>
  <si>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</si>
  <si>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</si>
  <si>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</si>
  <si>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</si>
  <si>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</si>
  <si>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</si>
  <si>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</si>
  <si>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</si>
  <si>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</si>
  <si>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</si>
  <si>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</si>
  <si>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</si>
  <si>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</si>
  <si>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</si>
  <si>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</si>
  <si>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</si>
  <si>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</si>
  <si>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</si>
  <si>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</si>
  <si>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</si>
  <si>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</si>
  <si>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</si>
  <si>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</si>
  <si>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</si>
  <si>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</si>
  <si>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</si>
  <si>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</si>
  <si>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</si>
  <si>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</si>
  <si>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</si>
  <si>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</si>
  <si>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</si>
  <si>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</si>
  <si>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</si>
  <si>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</si>
  <si>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</si>
  <si>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</si>
  <si>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</si>
  <si>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</si>
  <si>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</si>
  <si>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</si>
  <si>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</si>
  <si>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</si>
  <si>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</si>
  <si>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</si>
  <si>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</si>
  <si>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</si>
  <si>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</si>
  <si>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</si>
  <si>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</si>
  <si>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</si>
  <si>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</si>
  <si>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</si>
  <si>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</si>
  <si>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</si>
  <si>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</si>
  <si>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</si>
  <si>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</si>
  <si>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</si>
  <si>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</si>
  <si>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</si>
  <si>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</si>
  <si>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</si>
  <si>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</si>
  <si>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</si>
  <si>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</si>
  <si>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</si>
  <si>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</si>
  <si>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</si>
  <si>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</si>
  <si>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</si>
  <si>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</si>
  <si>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</si>
  <si>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</si>
  <si>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</si>
  <si>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</si>
  <si>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</si>
  <si>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</si>
  <si>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</si>
  <si>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</si>
  <si>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</si>
  <si>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</si>
  <si>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</si>
  <si>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</si>
  <si>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</si>
  <si>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</si>
  <si>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</si>
  <si>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</si>
  <si>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</si>
  <si>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</si>
  <si>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</si>
  <si>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</si>
  <si>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</si>
  <si>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</si>
  <si>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</si>
  <si>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</si>
  <si>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</si>
  <si>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</si>
  <si>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</si>
  <si>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</si>
  <si>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</si>
  <si>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</si>
  <si>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</si>
  <si>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</si>
  <si>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</si>
  <si>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</si>
  <si>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</si>
  <si>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</si>
  <si>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</si>
  <si>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</si>
  <si>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</si>
  <si>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</si>
  <si>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</si>
  <si>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</si>
  <si>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</si>
  <si>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</si>
  <si>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</si>
  <si>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</si>
  <si>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</si>
  <si>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</si>
  <si>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</si>
  <si>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</si>
  <si>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</si>
  <si>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</si>
  <si>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</si>
  <si>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</si>
  <si>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</si>
  <si>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</si>
  <si>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</si>
  <si>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</si>
  <si>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</si>
  <si>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</si>
  <si>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</si>
  <si>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</si>
  <si>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</si>
  <si>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</si>
  <si>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</si>
  <si>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</si>
  <si>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</si>
  <si>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</si>
  <si>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</si>
  <si>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</si>
  <si>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</si>
  <si>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</si>
  <si>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</si>
  <si>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</si>
  <si>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</si>
  <si>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</si>
  <si>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</si>
  <si>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</si>
  <si>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</si>
  <si>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</si>
  <si>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</si>
  <si>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</si>
  <si>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</si>
  <si>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</si>
  <si>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</si>
  <si>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</si>
  <si>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</si>
  <si>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</si>
  <si>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</si>
  <si>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</si>
  <si>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</si>
  <si>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</si>
  <si>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</si>
  <si>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</si>
  <si>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</si>
  <si>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</si>
  <si>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</si>
  <si>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</si>
  <si>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</si>
  <si>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</si>
  <si>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</si>
  <si>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</si>
  <si>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</si>
  <si>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</si>
  <si>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</si>
  <si>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</si>
  <si>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</si>
  <si>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</si>
  <si>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</si>
  <si>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</si>
  <si>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</si>
  <si>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</si>
  <si>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</si>
  <si>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</si>
  <si>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</si>
  <si>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</si>
  <si>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</si>
  <si>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</si>
  <si>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</si>
  <si>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</si>
  <si>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</si>
  <si>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</si>
  <si>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</si>
  <si>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</si>
  <si>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</si>
  <si>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</si>
  <si>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</si>
  <si>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</si>
  <si>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</si>
  <si>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</si>
  <si>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</si>
  <si>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</si>
  <si>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</si>
  <si>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</si>
  <si>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</si>
  <si>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</si>
  <si>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</si>
  <si>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</si>
  <si>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</si>
  <si>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</si>
  <si>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</si>
  <si>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</si>
  <si>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</si>
  <si>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</si>
  <si>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</si>
  <si>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</si>
  <si>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</si>
  <si>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</si>
  <si>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</si>
  <si>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</si>
  <si>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</si>
  <si>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</si>
  <si>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</si>
  <si>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</si>
  <si>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</si>
  <si>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</si>
  <si>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</si>
  <si>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</si>
  <si>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</si>
  <si>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</si>
  <si>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</si>
  <si>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</si>
  <si>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</si>
  <si>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</si>
  <si>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</si>
  <si>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</si>
  <si>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</si>
  <si>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</si>
  <si>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</si>
  <si>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</si>
  <si>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</si>
  <si>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</si>
  <si>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</si>
  <si>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</si>
  <si>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</si>
  <si>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</si>
  <si>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</si>
  <si>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</si>
  <si>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</si>
  <si>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</si>
  <si>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</si>
  <si>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</si>
  <si>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</si>
  <si>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</si>
  <si>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</si>
  <si>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</si>
  <si>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</si>
  <si>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</si>
  <si>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</si>
  <si>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</si>
  <si>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</si>
  <si>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</si>
  <si>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</si>
  <si>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</si>
  <si>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</si>
  <si>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</si>
  <si>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</si>
  <si>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</si>
  <si>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</si>
  <si>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</si>
  <si>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</si>
  <si>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</si>
  <si>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</si>
  <si>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</si>
  <si>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</si>
  <si>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</si>
  <si>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</si>
  <si>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</si>
  <si>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</si>
  <si>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</si>
  <si>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</si>
  <si>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</si>
  <si>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</si>
  <si>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</si>
  <si>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</si>
  <si>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</si>
  <si>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</si>
  <si>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</si>
  <si>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</si>
  <si>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</si>
  <si>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</si>
  <si>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</si>
  <si>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</si>
  <si>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</si>
  <si>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</si>
  <si>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</si>
  <si>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</si>
  <si>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</si>
  <si>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</si>
  <si>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</si>
  <si>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</si>
  <si>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</si>
  <si>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</si>
  <si>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</si>
  <si>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</si>
  <si>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</si>
  <si>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</si>
  <si>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</si>
  <si>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</si>
  <si>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</si>
  <si>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</si>
  <si>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</si>
  <si>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</si>
  <si>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</si>
  <si>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</si>
  <si>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</si>
  <si>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</si>
  <si>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</si>
  <si>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</si>
  <si>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</si>
  <si>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</si>
  <si>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</si>
  <si>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</si>
  <si>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</si>
  <si>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</si>
  <si>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</si>
  <si>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</si>
  <si>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</si>
  <si>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</si>
  <si>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</si>
  <si>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</si>
  <si>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</si>
  <si>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</si>
  <si>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</si>
  <si>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</si>
  <si>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</si>
  <si>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</si>
  <si>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</si>
  <si>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</si>
  <si>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</si>
  <si>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</si>
  <si>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</si>
  <si>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</si>
  <si>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</si>
  <si>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</si>
  <si>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</si>
  <si>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</si>
  <si>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</si>
  <si>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</si>
  <si>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</si>
  <si>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</si>
  <si>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</si>
  <si>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</si>
  <si>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</si>
  <si>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</si>
  <si>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</si>
  <si>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</si>
  <si>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</si>
  <si>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</si>
  <si>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</si>
  <si>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</si>
  <si>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</si>
  <si>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</si>
  <si>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</si>
  <si>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</si>
  <si>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</si>
  <si>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</si>
  <si>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</si>
  <si>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</si>
  <si>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</si>
  <si>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</si>
  <si>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</si>
  <si>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</si>
  <si>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</si>
  <si>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</si>
  <si>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</si>
  <si>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</si>
  <si>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</si>
  <si>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</si>
  <si>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</si>
  <si>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</si>
  <si>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</si>
  <si>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</si>
  <si>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</si>
  <si>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</si>
  <si>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</si>
  <si>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</si>
  <si>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</si>
  <si>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</si>
  <si>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</si>
  <si>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</si>
  <si>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</si>
  <si>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</si>
  <si>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</si>
  <si>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</si>
  <si>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</si>
  <si>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</si>
  <si>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</si>
  <si>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</si>
  <si>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</si>
  <si>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</si>
  <si>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</si>
  <si>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</si>
  <si>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</si>
  <si>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</si>
  <si>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</si>
  <si>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</si>
  <si>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</si>
  <si>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</si>
  <si>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</si>
  <si>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</si>
  <si>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</si>
  <si>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</si>
  <si>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</si>
  <si>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</si>
  <si>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</si>
  <si>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</si>
  <si>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</si>
  <si>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</si>
  <si>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</si>
  <si>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</si>
  <si>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</si>
  <si>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</si>
  <si>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</si>
  <si>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</si>
  <si>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</si>
  <si>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</si>
  <si>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</si>
  <si>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</si>
  <si>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</si>
  <si>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</si>
  <si>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</si>
  <si>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</si>
  <si>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</si>
  <si>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</si>
  <si>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</si>
  <si>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</si>
  <si>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</si>
  <si>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</si>
  <si>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</si>
  <si>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</si>
  <si>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</si>
  <si>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</si>
  <si>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</si>
  <si>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</si>
  <si>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</si>
  <si>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</si>
  <si>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</si>
  <si>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</si>
  <si>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</si>
  <si>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</si>
  <si>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</si>
  <si>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</si>
  <si>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</si>
  <si>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</si>
  <si>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</si>
  <si>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</si>
  <si>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</si>
  <si>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</si>
  <si>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</si>
  <si>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</si>
  <si>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</si>
  <si>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</si>
  <si>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</si>
  <si>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</si>
  <si>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</si>
  <si>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</si>
  <si>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</si>
  <si>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</si>
  <si>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</si>
  <si>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</si>
  <si>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</si>
  <si>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</si>
  <si>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</si>
  <si>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</si>
  <si>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</si>
  <si>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</si>
  <si>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</si>
  <si>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</si>
  <si>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</si>
  <si>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</si>
  <si>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</si>
  <si>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</si>
  <si>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</si>
  <si>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</si>
  <si>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</si>
  <si>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</si>
  <si>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</si>
  <si>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</si>
  <si>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</si>
  <si>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</si>
  <si>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</si>
  <si>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</si>
  <si>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</si>
  <si>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</si>
  <si>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</si>
  <si>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</si>
  <si>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</si>
  <si>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</si>
  <si>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</si>
  <si>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</si>
  <si>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</si>
  <si>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</si>
  <si>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</si>
  <si>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</si>
  <si>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</si>
  <si>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</si>
  <si>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</si>
  <si>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</si>
  <si>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</si>
  <si>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</si>
  <si>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</si>
  <si>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</si>
  <si>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</si>
  <si>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</si>
  <si>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</si>
  <si>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</si>
  <si>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</si>
  <si>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</si>
  <si>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</si>
  <si>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</si>
  <si>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</si>
  <si>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</si>
  <si>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</si>
  <si>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</si>
  <si>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</si>
  <si>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</si>
  <si>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</si>
  <si>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</si>
  <si>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</si>
  <si>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</si>
  <si>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</si>
  <si>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</si>
  <si>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</si>
  <si>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</si>
  <si>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</si>
  <si>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</si>
  <si>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</si>
  <si>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</si>
  <si>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</si>
  <si>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</si>
  <si>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</si>
  <si>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</si>
  <si>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</si>
  <si>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</si>
  <si>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</si>
  <si>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</si>
  <si>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</si>
  <si>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</si>
  <si>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</si>
  <si>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</si>
  <si>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</si>
  <si>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</si>
  <si>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</si>
  <si>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</si>
  <si>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</si>
  <si>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</si>
  <si>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</si>
  <si>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</si>
  <si>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</si>
  <si>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</si>
  <si>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</si>
  <si>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</si>
  <si>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</si>
  <si>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</si>
  <si>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</si>
  <si>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</si>
  <si>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</si>
  <si>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</si>
  <si>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</si>
  <si>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</si>
  <si>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</si>
  <si>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</si>
  <si>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</si>
  <si>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</si>
  <si>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</si>
  <si>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</si>
  <si>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</si>
  <si>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</si>
  <si>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</si>
  <si>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</si>
  <si>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</si>
  <si>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</si>
  <si>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</si>
  <si>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</si>
  <si>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</si>
  <si>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</si>
  <si>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</si>
  <si>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</si>
  <si>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</si>
  <si>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</si>
  <si>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</si>
  <si>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</si>
  <si>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</si>
  <si>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</si>
  <si>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</si>
  <si>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</si>
  <si>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</si>
  <si>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</si>
  <si>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</si>
  <si>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</si>
  <si>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</si>
  <si>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</si>
  <si>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</si>
  <si>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</si>
  <si>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</si>
  <si>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</si>
  <si>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</si>
  <si>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</si>
  <si>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</si>
  <si>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</si>
  <si>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</si>
  <si>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</si>
  <si>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</si>
  <si>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</si>
  <si>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</si>
  <si>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</si>
  <si>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</si>
  <si>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</si>
  <si>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</si>
  <si>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</si>
  <si>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</si>
  <si>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</si>
  <si>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</si>
  <si>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</si>
  <si>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</si>
  <si>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</si>
  <si>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</si>
  <si>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</si>
  <si>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</si>
  <si>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</si>
  <si>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</si>
  <si>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</si>
  <si>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</si>
  <si>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</si>
  <si>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</si>
  <si>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</si>
  <si>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</si>
  <si>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</si>
  <si>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</si>
  <si>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</si>
  <si>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</si>
  <si>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</si>
  <si>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</si>
  <si>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</si>
  <si>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</si>
  <si>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</si>
  <si>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</si>
  <si>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</si>
  <si>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</si>
  <si>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</si>
  <si>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</si>
  <si>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</si>
  <si>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</si>
  <si>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</si>
  <si>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</si>
  <si>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</si>
  <si>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</si>
  <si>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</si>
  <si>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</si>
  <si>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</si>
  <si>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</si>
  <si>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</si>
  <si>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</si>
  <si>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</si>
  <si>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</si>
  <si>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</si>
  <si>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</si>
  <si>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</si>
  <si>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</si>
  <si>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</si>
  <si>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</si>
  <si>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</si>
  <si>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</si>
  <si>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</si>
  <si>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</si>
  <si>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</si>
  <si>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</si>
  <si>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</si>
  <si>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</si>
  <si>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</si>
  <si>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</si>
  <si>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</si>
  <si>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</si>
  <si>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</si>
  <si>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</si>
  <si>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</si>
  <si>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</si>
  <si>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</si>
  <si>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</si>
  <si>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</si>
  <si>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</si>
  <si>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</si>
  <si>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</si>
  <si>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</si>
  <si>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</si>
  <si>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</si>
  <si>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</si>
  <si>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</si>
  <si>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</si>
  <si>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</si>
  <si>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</si>
  <si>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</si>
  <si>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</si>
  <si>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</si>
  <si>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</si>
  <si>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</si>
  <si>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</si>
  <si>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</si>
  <si>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</si>
  <si>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</si>
  <si>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</si>
  <si>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</si>
  <si>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</si>
  <si>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</si>
  <si>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</si>
  <si>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</si>
  <si>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</si>
  <si>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</si>
  <si>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</si>
  <si>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</si>
  <si>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</si>
  <si>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</si>
  <si>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</si>
  <si>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</si>
  <si>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</si>
  <si>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</si>
  <si>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</si>
  <si>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</si>
  <si>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</si>
  <si>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</si>
  <si>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</si>
  <si>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</si>
  <si>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</si>
  <si>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</si>
  <si>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</si>
  <si>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</si>
  <si>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</si>
  <si>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</si>
  <si>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</si>
  <si>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</si>
  <si>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</si>
  <si>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</si>
  <si>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</si>
  <si>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</si>
  <si>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</si>
  <si>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</si>
  <si>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</si>
  <si>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</si>
  <si>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</si>
  <si>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</si>
  <si>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</si>
  <si>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</si>
  <si>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</si>
  <si>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</si>
  <si>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</si>
  <si>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</si>
  <si>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</si>
  <si>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</si>
  <si>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</si>
  <si>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</si>
  <si>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</si>
  <si>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</si>
  <si>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</si>
  <si>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</si>
  <si>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</si>
  <si>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</si>
  <si>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</si>
  <si>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</si>
  <si>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</si>
  <si>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</si>
  <si>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</si>
  <si>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</si>
  <si>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</si>
  <si>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</si>
  <si>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</si>
  <si>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</si>
  <si>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</si>
  <si>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</si>
  <si>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</si>
  <si>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</si>
  <si>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</si>
  <si>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</si>
  <si>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</si>
  <si>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</si>
  <si>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</si>
  <si>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</si>
  <si>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</si>
  <si>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</si>
  <si>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</si>
  <si>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</si>
  <si>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</si>
  <si>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</si>
  <si>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</si>
  <si>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</si>
  <si>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</si>
  <si>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</si>
  <si>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</si>
  <si>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</si>
  <si>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</si>
  <si>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</si>
  <si>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</si>
  <si>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</si>
  <si>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</si>
  <si>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</si>
  <si>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</si>
  <si>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</si>
  <si>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</si>
  <si>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</si>
  <si>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</si>
  <si>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</si>
  <si>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</si>
  <si>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</si>
  <si>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</si>
  <si>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</si>
  <si>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</si>
  <si>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</si>
  <si>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</si>
  <si>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</si>
  <si>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</si>
  <si>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</si>
  <si>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</si>
  <si>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</si>
  <si>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</si>
  <si>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</si>
  <si>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</si>
  <si>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</si>
  <si>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</si>
  <si>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</si>
  <si>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</si>
  <si>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</si>
  <si>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</si>
  <si>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</si>
  <si>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</si>
  <si>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</si>
  <si>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</si>
  <si>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</si>
  <si>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</si>
  <si>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</si>
  <si>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</si>
  <si>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</si>
  <si>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</si>
  <si>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</si>
  <si>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</si>
  <si>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</si>
  <si>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</si>
  <si>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</si>
  <si>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</si>
  <si>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</si>
  <si>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</si>
  <si>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</si>
  <si>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</si>
  <si>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</si>
  <si>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</si>
  <si>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</si>
  <si>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</si>
  <si>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</si>
  <si>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</si>
  <si>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</si>
  <si>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</si>
  <si>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</si>
  <si>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</si>
  <si>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</si>
  <si>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</si>
  <si>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</si>
  <si>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</si>
  <si>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</si>
  <si>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</si>
  <si>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</si>
  <si>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</si>
  <si>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</si>
  <si>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</si>
  <si>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</si>
  <si>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</si>
  <si>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</si>
  <si>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</si>
  <si>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</si>
  <si>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</si>
  <si>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</si>
  <si>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</si>
  <si>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</si>
  <si>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</si>
  <si>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</si>
  <si>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</si>
  <si>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</si>
  <si>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</si>
  <si>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</si>
  <si>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</si>
  <si>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</si>
  <si>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</si>
  <si>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</si>
  <si>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</si>
  <si>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</si>
  <si>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</si>
  <si>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</si>
  <si>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</si>
  <si>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</si>
  <si>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</si>
  <si>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</si>
  <si>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</si>
  <si>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</si>
  <si>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</si>
  <si>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</si>
  <si>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</si>
  <si>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</si>
  <si>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</si>
  <si>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</si>
  <si>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</si>
  <si>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</si>
  <si>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</si>
  <si>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</si>
  <si>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</si>
  <si>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</si>
  <si>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</si>
  <si>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</si>
  <si>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</si>
  <si>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</si>
  <si>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</si>
  <si>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</si>
  <si>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</si>
  <si>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</si>
  <si>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</si>
  <si>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</si>
  <si>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</si>
  <si>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</si>
  <si>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</si>
  <si>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</si>
  <si>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</si>
  <si>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</si>
  <si>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</si>
  <si>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</si>
  <si>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</si>
  <si>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</si>
  <si>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</si>
  <si>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</si>
  <si>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</si>
  <si>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</si>
  <si>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</si>
  <si>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</si>
  <si>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</si>
  <si>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</si>
  <si>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</si>
  <si>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</si>
  <si>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</si>
  <si>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</si>
  <si>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</si>
  <si>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</si>
  <si>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</si>
  <si>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</si>
  <si>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</si>
  <si>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</si>
  <si>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</si>
  <si>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</si>
  <si>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</si>
  <si>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</si>
  <si>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</si>
  <si>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</si>
  <si>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</si>
  <si>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</si>
  <si>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</si>
  <si>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</si>
  <si>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</si>
  <si>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</si>
  <si>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</si>
  <si>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</si>
  <si>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</si>
  <si>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</si>
  <si>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</si>
  <si>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</si>
  <si>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</si>
  <si>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</si>
  <si>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</si>
  <si>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</si>
  <si>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</si>
  <si>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</si>
  <si>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</si>
  <si>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</si>
  <si>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</si>
  <si>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</si>
  <si>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</si>
  <si>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</si>
  <si>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</si>
  <si>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</si>
  <si>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</si>
  <si>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</si>
  <si>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</si>
  <si>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</si>
  <si>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</si>
  <si>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</si>
  <si>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</si>
  <si>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</si>
  <si>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</si>
  <si>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</si>
  <si>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</si>
  <si>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</si>
  <si>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</si>
  <si>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</si>
  <si>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</si>
  <si>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</si>
  <si>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</si>
  <si>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</si>
  <si>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</si>
  <si>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</si>
  <si>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</si>
  <si>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</si>
  <si>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</si>
  <si>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</si>
  <si>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</si>
  <si>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</si>
  <si>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</si>
  <si>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</si>
  <si>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</si>
  <si>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</si>
  <si>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</si>
  <si>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</si>
  <si>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</si>
  <si>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</si>
  <si>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</si>
  <si>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</si>
  <si>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</si>
  <si>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</si>
  <si>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</si>
  <si>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</si>
  <si>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</si>
  <si>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</si>
  <si>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</si>
  <si>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</si>
  <si>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</si>
  <si>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</si>
  <si>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</si>
  <si>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</si>
  <si>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</si>
  <si>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</si>
  <si>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</si>
  <si>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</si>
  <si>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</si>
  <si>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</si>
  <si>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</si>
  <si>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</si>
  <si>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</si>
  <si>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</si>
  <si>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</si>
  <si>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</si>
  <si>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</si>
  <si>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</si>
  <si>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</si>
  <si>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</si>
  <si>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</si>
  <si>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</si>
  <si>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</si>
  <si>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</si>
  <si>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</si>
  <si>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</si>
  <si>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</si>
  <si>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</si>
  <si>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</si>
  <si>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</si>
  <si>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</si>
  <si>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</si>
  <si>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</si>
  <si>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</si>
  <si>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</si>
  <si>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</si>
  <si>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</si>
  <si>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</si>
  <si>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</si>
  <si>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</si>
  <si>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</si>
  <si>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</si>
  <si>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</si>
  <si>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</si>
  <si>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</si>
  <si>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</si>
  <si>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</si>
  <si>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</si>
  <si>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</si>
  <si>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</si>
  <si>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</si>
  <si>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</si>
  <si>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</si>
  <si>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</si>
  <si>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</si>
  <si>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</si>
  <si>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</si>
  <si>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</si>
  <si>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</si>
  <si>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</si>
  <si>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</si>
  <si>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</si>
  <si>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</si>
  <si>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</si>
  <si>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</si>
  <si>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</si>
  <si>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</si>
  <si>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</si>
  <si>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</si>
  <si>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</si>
  <si>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</si>
  <si>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</si>
  <si>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</si>
  <si>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</si>
  <si>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</si>
  <si>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</si>
  <si>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</si>
  <si>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</si>
  <si>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</si>
  <si>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</si>
  <si>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</si>
  <si>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</si>
  <si>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</si>
  <si>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</si>
  <si>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</si>
  <si>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</si>
  <si>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</si>
  <si>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</si>
  <si>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</si>
  <si>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</si>
  <si>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</si>
  <si>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</si>
  <si>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</si>
  <si>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</si>
  <si>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</si>
  <si>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</si>
  <si>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</si>
  <si>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</si>
  <si>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</si>
  <si>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</si>
  <si>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</si>
  <si>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</si>
  <si>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</si>
  <si>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</si>
  <si>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</si>
  <si>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</si>
  <si>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</si>
  <si>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</si>
  <si>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</si>
  <si>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</si>
  <si>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</si>
  <si>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</si>
  <si>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</si>
  <si>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</si>
  <si>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</si>
  <si>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</si>
  <si>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</si>
  <si>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</si>
  <si>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</si>
  <si>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</si>
  <si>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</si>
  <si>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</si>
  <si>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</si>
  <si>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</si>
  <si>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</si>
  <si>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</si>
  <si>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</si>
  <si>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</si>
  <si>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</si>
  <si>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</si>
  <si>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</si>
  <si>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</si>
  <si>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</si>
  <si>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</si>
  <si>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</si>
  <si>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</si>
  <si>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</si>
  <si>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</si>
  <si>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</si>
  <si>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</si>
  <si>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</si>
  <si>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</si>
  <si>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</si>
  <si>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</si>
  <si>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</si>
  <si>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</si>
  <si>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</si>
  <si>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</si>
  <si>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</si>
  <si>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</si>
  <si>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</si>
  <si>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</si>
  <si>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</si>
  <si>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</si>
  <si>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</si>
  <si>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</si>
  <si>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</si>
  <si>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</si>
  <si>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</si>
  <si>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</si>
  <si>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</si>
  <si>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</si>
  <si>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</si>
  <si>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</si>
  <si>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</si>
  <si>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</si>
  <si>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</si>
  <si>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</si>
  <si>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</si>
  <si>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</si>
  <si>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</si>
  <si>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</si>
  <si>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</si>
  <si>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</si>
  <si>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</si>
  <si>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</si>
  <si>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</si>
  <si>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</si>
  <si>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</si>
  <si>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</si>
  <si>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</si>
  <si>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</si>
  <si>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</si>
  <si>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</si>
  <si>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</si>
  <si>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</si>
  <si>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</si>
  <si>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</si>
  <si>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</si>
  <si>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</si>
  <si>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</si>
  <si>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</si>
  <si>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</si>
  <si>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</si>
  <si>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</si>
  <si>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</si>
  <si>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</si>
  <si>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</si>
  <si>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</si>
  <si>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</si>
  <si>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</si>
  <si>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</si>
  <si>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</si>
  <si>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</si>
  <si>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</si>
  <si>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</si>
  <si>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</si>
  <si>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</si>
  <si>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</si>
  <si>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</si>
  <si>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</si>
  <si>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</si>
  <si>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</si>
  <si>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</si>
  <si>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</si>
  <si>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</si>
  <si>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</si>
  <si>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</si>
  <si>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</si>
  <si>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</si>
  <si>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</si>
  <si>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</si>
  <si>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</si>
  <si>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</si>
  <si>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</si>
  <si>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</si>
  <si>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</si>
  <si>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</si>
  <si>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</si>
  <si>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</si>
  <si>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</si>
  <si>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</si>
  <si>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</si>
  <si>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</si>
  <si>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</si>
  <si>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</si>
  <si>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</si>
  <si>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</si>
  <si>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</si>
  <si>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</si>
  <si>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</si>
  <si>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</si>
  <si>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</si>
  <si>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</si>
  <si>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</si>
  <si>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</si>
  <si>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</si>
  <si>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</si>
  <si>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</si>
  <si>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</si>
  <si>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</si>
  <si>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</si>
  <si>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</si>
  <si>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</si>
  <si>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</si>
  <si>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</si>
  <si>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</si>
  <si>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</si>
  <si>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</si>
  <si>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</si>
  <si>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</si>
  <si>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</si>
  <si>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</si>
  <si>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</si>
  <si>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</si>
  <si>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</si>
  <si>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</si>
  <si>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</si>
  <si>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</si>
  <si>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</si>
  <si>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</si>
  <si>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</si>
  <si>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</si>
  <si>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</si>
  <si>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</si>
  <si>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</si>
  <si>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</si>
  <si>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</si>
  <si>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</si>
  <si>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</si>
  <si>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</si>
  <si>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</si>
  <si>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</si>
  <si>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</si>
  <si>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</si>
  <si>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</si>
  <si>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</si>
  <si>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</si>
  <si>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</si>
  <si>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</si>
  <si>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</si>
  <si>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</si>
  <si>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</si>
  <si>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</si>
  <si>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</si>
  <si>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</si>
  <si>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</si>
  <si>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</si>
  <si>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</si>
  <si>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</si>
  <si>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</si>
  <si>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</si>
  <si>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</si>
  <si>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</si>
  <si>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</si>
  <si>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</si>
  <si>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</si>
  <si>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</si>
  <si>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</si>
  <si>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</si>
  <si>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</si>
  <si>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</si>
  <si>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</si>
  <si>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</si>
  <si>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</si>
  <si>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</si>
  <si>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</si>
  <si>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</si>
  <si>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</si>
  <si>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</si>
  <si>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</si>
  <si>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</si>
  <si>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</si>
  <si>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</si>
  <si>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</si>
  <si>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</si>
  <si>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</si>
  <si>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</si>
  <si>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</si>
  <si>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</si>
  <si>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</si>
  <si>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</si>
  <si>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</si>
  <si>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</si>
  <si>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</si>
  <si>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</si>
  <si>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</si>
  <si>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</si>
  <si>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</si>
  <si>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</si>
  <si>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</si>
  <si>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</si>
  <si>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</si>
  <si>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</si>
  <si>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</si>
  <si>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</si>
  <si>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</si>
  <si>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</si>
  <si>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</si>
  <si>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</si>
  <si>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</si>
  <si>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</si>
  <si>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</si>
  <si>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</si>
  <si>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</si>
  <si>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</si>
  <si>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</si>
  <si>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</si>
  <si>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</si>
  <si>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</si>
  <si>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</si>
  <si>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</si>
  <si>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</si>
  <si>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</si>
  <si>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</si>
  <si>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</si>
  <si>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</si>
  <si>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</si>
  <si>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</si>
  <si>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</si>
  <si>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</si>
  <si>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</si>
  <si>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</si>
  <si>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</si>
  <si>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</si>
  <si>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</si>
  <si>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</si>
  <si>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</si>
  <si>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</si>
  <si>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</si>
  <si>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</si>
  <si>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</si>
  <si>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</si>
  <si>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</si>
  <si>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</si>
  <si>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</si>
  <si>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</si>
  <si>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</si>
  <si>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</si>
  <si>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</si>
  <si>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</si>
  <si>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</si>
  <si>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</si>
  <si>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</si>
  <si>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</si>
  <si>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</si>
  <si>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</si>
  <si>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</si>
  <si>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</si>
  <si>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</si>
  <si>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</si>
  <si>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</si>
  <si>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</si>
  <si>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</si>
  <si>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</si>
  <si>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</si>
  <si>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</si>
  <si>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</si>
  <si>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</si>
  <si>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</si>
  <si>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</si>
  <si>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</si>
  <si>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</si>
  <si>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</si>
  <si>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</si>
  <si>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</si>
  <si>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</si>
  <si>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</si>
  <si>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</si>
  <si>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</si>
  <si>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</si>
  <si>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</si>
  <si>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</si>
  <si>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</si>
  <si>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</si>
  <si>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</si>
  <si>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</si>
  <si>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</si>
  <si>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</si>
  <si>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</si>
  <si>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</si>
  <si>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</si>
  <si>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</si>
  <si>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</si>
  <si>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</si>
  <si>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</si>
  <si>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</si>
  <si>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</si>
  <si>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</si>
  <si>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</si>
  <si>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</si>
  <si>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</si>
  <si>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</si>
  <si>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</si>
  <si>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</si>
  <si>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</si>
  <si>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</si>
  <si>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</si>
  <si>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</si>
  <si>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</si>
  <si>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</si>
  <si>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</si>
  <si>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</si>
  <si>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</si>
  <si>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</si>
  <si>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</si>
  <si>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</si>
  <si>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</si>
  <si>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</si>
  <si>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</si>
  <si>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</si>
  <si>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</si>
  <si>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</si>
  <si>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</si>
  <si>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</si>
  <si>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</si>
  <si>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</si>
  <si>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</si>
  <si>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</si>
  <si>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</si>
  <si>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</si>
  <si>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</si>
  <si>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</si>
  <si>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</si>
  <si>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</si>
  <si>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</si>
  <si>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</si>
  <si>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</si>
  <si>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</si>
  <si>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</si>
  <si>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</si>
  <si>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</si>
  <si>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</si>
  <si>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</si>
  <si>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</si>
  <si>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</si>
  <si>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</si>
  <si>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</si>
  <si>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</si>
  <si>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</si>
  <si>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</si>
  <si>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</si>
  <si>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</si>
  <si>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</si>
  <si>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</si>
  <si>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</si>
  <si>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</si>
  <si>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</si>
  <si>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</si>
  <si>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</si>
  <si>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</si>
  <si>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</si>
  <si>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</si>
  <si>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</si>
  <si>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</si>
  <si>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</si>
  <si>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</si>
  <si>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</si>
  <si>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</si>
  <si>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</si>
  <si>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</si>
  <si>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</si>
  <si>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</si>
  <si>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</si>
  <si>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</si>
  <si>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</si>
  <si>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</si>
  <si>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</si>
  <si>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</si>
  <si>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</si>
  <si>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</si>
  <si>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</si>
  <si>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</si>
  <si>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</si>
  <si>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</si>
  <si>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</si>
  <si>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</si>
  <si>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</si>
  <si>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</si>
  <si>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</si>
  <si>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</si>
  <si>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</si>
  <si>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</si>
  <si>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</si>
  <si>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</si>
  <si>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</si>
  <si>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</si>
  <si>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</si>
  <si>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</si>
  <si>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</si>
  <si>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</si>
  <si>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</si>
  <si>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</si>
  <si>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</si>
  <si>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</si>
  <si>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</si>
  <si>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</si>
  <si>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</si>
  <si>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</si>
  <si>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</si>
  <si>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</si>
  <si>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</si>
  <si>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</si>
  <si>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</si>
  <si>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</si>
  <si>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</si>
  <si>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</si>
  <si>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</si>
  <si>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</si>
  <si>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</si>
  <si>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</si>
  <si>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</si>
  <si>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</si>
  <si>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</si>
  <si>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</si>
  <si>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</si>
  <si>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</si>
  <si>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</si>
  <si>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</si>
  <si>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</si>
  <si>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</si>
  <si>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</si>
  <si>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</si>
  <si>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</si>
  <si>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</si>
  <si>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</si>
  <si>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</si>
  <si>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</si>
  <si>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</si>
  <si>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</si>
  <si>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</si>
  <si>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</si>
  <si>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</si>
  <si>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</si>
  <si>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</si>
  <si>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</si>
  <si>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</si>
  <si>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</si>
  <si>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</si>
  <si>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</si>
  <si>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</si>
  <si>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</si>
  <si>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</si>
  <si>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</si>
  <si>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</si>
  <si>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</si>
  <si>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</si>
  <si>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</si>
  <si>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</si>
  <si>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</si>
  <si>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</si>
  <si>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</si>
  <si>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</si>
  <si>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</si>
  <si>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</si>
  <si>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</si>
  <si>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</si>
  <si>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</si>
  <si>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</si>
  <si>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</si>
  <si>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</si>
  <si>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</si>
  <si>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</si>
  <si>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</si>
  <si>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</si>
  <si>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</si>
  <si>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</si>
  <si>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</si>
  <si>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</si>
  <si>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</si>
  <si>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</si>
  <si>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</si>
  <si>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</si>
  <si>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</si>
  <si>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</si>
  <si>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</si>
  <si>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</si>
  <si>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</si>
  <si>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</si>
  <si>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</si>
  <si>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</si>
  <si>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</si>
  <si>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</si>
  <si>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</si>
  <si>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</si>
  <si>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</si>
  <si>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</si>
  <si>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</si>
  <si>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</si>
  <si>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</si>
  <si>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</si>
  <si>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</si>
  <si>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</si>
  <si>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</si>
  <si>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</si>
  <si>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</si>
  <si>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</si>
  <si>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</si>
  <si>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</si>
  <si>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</si>
  <si>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</si>
  <si>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</si>
  <si>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</si>
  <si>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</si>
  <si>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</si>
  <si>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</si>
  <si>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</si>
  <si>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</si>
  <si>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</si>
  <si>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</si>
  <si>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</si>
  <si>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</si>
  <si>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</si>
  <si>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</si>
  <si>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</si>
  <si>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</si>
  <si>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</si>
  <si>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</si>
  <si>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</si>
  <si>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</si>
  <si>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</si>
  <si>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</si>
  <si>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</si>
  <si>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</si>
  <si>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</si>
  <si>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</si>
  <si>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</si>
  <si>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</si>
  <si>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</si>
  <si>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</si>
  <si>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</si>
  <si>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</si>
  <si>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</si>
  <si>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</si>
  <si>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</si>
  <si>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</si>
  <si>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</si>
  <si>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</si>
  <si>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</si>
  <si>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</si>
  <si>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</si>
  <si>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</si>
  <si>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</si>
  <si>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</si>
  <si>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</si>
  <si>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</si>
  <si>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</si>
  <si>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</si>
  <si>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</si>
  <si>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</si>
  <si>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</si>
  <si>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</si>
  <si>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</si>
  <si>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</si>
  <si>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</si>
  <si>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</si>
  <si>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</si>
  <si>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</si>
  <si>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</si>
  <si>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</si>
  <si>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</si>
  <si>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</si>
  <si>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</si>
  <si>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</si>
  <si>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</si>
  <si>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</si>
  <si>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</si>
  <si>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</si>
  <si>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</si>
  <si>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</si>
  <si>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</si>
  <si>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</si>
  <si>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</si>
  <si>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</si>
  <si>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</si>
  <si>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</si>
  <si>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</si>
  <si>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</si>
  <si>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</si>
  <si>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</si>
  <si>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</si>
  <si>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</si>
  <si>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</si>
  <si>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</si>
  <si>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</si>
  <si>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</si>
  <si>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</si>
  <si>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</si>
  <si>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</si>
  <si>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</si>
  <si>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</si>
  <si>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</si>
  <si>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</si>
  <si>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</si>
  <si>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</si>
  <si>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</si>
  <si>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</si>
  <si>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</si>
  <si>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</si>
  <si>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</si>
  <si>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</si>
  <si>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</si>
  <si>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</si>
  <si>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</si>
  <si>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</si>
  <si>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</si>
  <si>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</si>
  <si>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</si>
  <si>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</si>
  <si>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</si>
  <si>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</si>
  <si>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</si>
  <si>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</si>
  <si>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</si>
  <si>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</si>
  <si>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</si>
  <si>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</si>
  <si>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</si>
  <si>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</si>
  <si>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</si>
  <si>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</si>
  <si>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</si>
  <si>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</si>
  <si>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</si>
  <si>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</si>
  <si>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</si>
  <si>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</si>
  <si>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</si>
  <si>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</si>
  <si>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</si>
  <si>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</si>
  <si>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</si>
  <si>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</si>
  <si>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</si>
  <si>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</si>
  <si>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</si>
  <si>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</si>
  <si>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</si>
  <si>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</si>
  <si>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</si>
  <si>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</si>
  <si>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</si>
  <si>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</si>
  <si>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</si>
  <si>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</si>
  <si>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</si>
  <si>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</si>
  <si>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</si>
  <si>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</si>
  <si>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</si>
  <si>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</si>
  <si>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</si>
  <si>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</si>
  <si>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</si>
  <si>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</si>
  <si>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</si>
  <si>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</si>
  <si>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</si>
  <si>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</si>
  <si>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</si>
  <si>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</si>
  <si>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</si>
  <si>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</si>
  <si>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</si>
  <si>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</si>
  <si>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</si>
  <si>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</si>
  <si>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</si>
  <si>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</si>
  <si>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</si>
  <si>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</si>
  <si>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</si>
  <si>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</si>
  <si>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</si>
  <si>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</si>
  <si>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</si>
  <si>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</si>
  <si>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</si>
  <si>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</si>
  <si>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</si>
  <si>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</si>
  <si>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</si>
  <si>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</si>
  <si>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</si>
  <si>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</si>
  <si>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</si>
  <si>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</si>
  <si>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</si>
  <si>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</si>
  <si>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</si>
  <si>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</si>
  <si>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</si>
  <si>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</si>
  <si>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</si>
  <si>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</si>
  <si>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</si>
  <si>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</si>
  <si>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</si>
  <si>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</si>
  <si>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</si>
  <si>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</si>
  <si>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</si>
  <si>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</si>
  <si>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</si>
  <si>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</si>
  <si>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</si>
  <si>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</si>
  <si>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</si>
  <si>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</si>
  <si>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</si>
  <si>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</si>
  <si>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</si>
  <si>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</si>
  <si>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</si>
  <si>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</si>
  <si>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</si>
  <si>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</si>
  <si>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</si>
  <si>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</si>
  <si>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</si>
  <si>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</si>
  <si>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</si>
  <si>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</si>
  <si>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</si>
  <si>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</si>
  <si>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</si>
  <si>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</si>
  <si>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</si>
  <si>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</si>
  <si>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</si>
  <si>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</si>
  <si>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</si>
  <si>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</si>
  <si>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</si>
  <si>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</si>
  <si>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</si>
  <si>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</si>
  <si>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</si>
  <si>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</si>
  <si>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</si>
  <si>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</si>
  <si>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</si>
  <si>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</si>
  <si>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</si>
  <si>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</si>
  <si>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</si>
  <si>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</si>
  <si>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</si>
  <si>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</si>
  <si>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</si>
  <si>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</si>
  <si>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</si>
  <si>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</si>
  <si>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</si>
  <si>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</si>
  <si>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</si>
  <si>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</si>
  <si>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</si>
  <si>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</si>
  <si>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</si>
  <si>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</si>
  <si>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</si>
  <si>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</si>
  <si>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</si>
  <si>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</si>
  <si>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</si>
  <si>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</si>
  <si>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</si>
  <si>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</si>
  <si>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</si>
  <si>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</si>
  <si>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</si>
  <si>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</si>
  <si>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</si>
  <si>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</si>
  <si>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</si>
  <si>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</si>
  <si>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</si>
  <si>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</si>
  <si>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</si>
  <si>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</si>
  <si>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</si>
  <si>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</si>
  <si>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</si>
  <si>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</si>
  <si>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</si>
  <si>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</si>
  <si>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</si>
  <si>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</si>
  <si>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</si>
  <si>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</si>
  <si>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</si>
  <si>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</si>
  <si>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</si>
  <si>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</si>
  <si>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</si>
  <si>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</si>
  <si>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</si>
  <si>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</si>
  <si>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</si>
  <si>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</si>
  <si>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</si>
  <si>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</si>
  <si>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</si>
  <si>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</si>
  <si>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</si>
  <si>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</si>
  <si>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</si>
  <si>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</si>
  <si>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</si>
  <si>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</si>
  <si>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</si>
  <si>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</si>
  <si>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</si>
  <si>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</si>
  <si>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</si>
  <si>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</si>
  <si>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</si>
  <si>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</si>
  <si>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</si>
  <si>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</si>
  <si>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</si>
  <si>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</si>
  <si>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</si>
  <si>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</si>
  <si>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</si>
  <si>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</si>
  <si>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</si>
  <si>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</si>
  <si>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</si>
  <si>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</si>
  <si>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</si>
  <si>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</si>
  <si>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</si>
  <si>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</si>
  <si>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</si>
  <si>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</si>
  <si>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</si>
  <si>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</si>
  <si>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</si>
  <si>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</si>
  <si>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</si>
  <si>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</si>
  <si>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</si>
  <si>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</si>
  <si>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</si>
  <si>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</si>
  <si>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</si>
  <si>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</si>
  <si>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</si>
  <si>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</si>
  <si>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</si>
  <si>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</si>
  <si>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</si>
  <si>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</si>
  <si>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</si>
  <si>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</si>
  <si>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</si>
  <si>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</si>
  <si>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</si>
  <si>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</si>
  <si>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</si>
  <si>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</si>
  <si>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</si>
  <si>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</si>
  <si>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</si>
  <si>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</si>
  <si>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</si>
  <si>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</si>
  <si>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</si>
  <si>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</si>
  <si>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</si>
  <si>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</si>
  <si>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</si>
  <si>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</si>
  <si>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</si>
  <si>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</si>
  <si>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</si>
  <si>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</si>
  <si>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</si>
  <si>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</si>
  <si>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</si>
  <si>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</si>
  <si>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</si>
  <si>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</si>
  <si>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</si>
  <si>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</si>
  <si>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</si>
  <si>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</si>
  <si>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</si>
  <si>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</si>
  <si>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</si>
  <si>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</si>
  <si>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</si>
  <si>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</si>
  <si>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</si>
  <si>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</si>
  <si>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</si>
  <si>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</si>
  <si>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</si>
  <si>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</si>
  <si>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</si>
  <si>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</si>
  <si>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</si>
  <si>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</si>
  <si>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</si>
  <si>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</si>
  <si>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</si>
  <si>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</si>
  <si>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</si>
  <si>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</si>
  <si>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</si>
  <si>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</si>
  <si>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</si>
  <si>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</si>
  <si>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</si>
  <si>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</si>
  <si>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</si>
  <si>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</si>
  <si>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</si>
  <si>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</si>
  <si>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</si>
  <si>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</si>
  <si>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</si>
  <si>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</si>
  <si>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</si>
  <si>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</si>
  <si>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</si>
  <si>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</si>
  <si>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</si>
  <si>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</si>
  <si>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</si>
  <si>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</si>
  <si>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</si>
  <si>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</si>
  <si>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</si>
  <si>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</si>
  <si>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</si>
  <si>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</si>
  <si>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</si>
  <si>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</si>
  <si>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</si>
  <si>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</si>
  <si>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</si>
  <si>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</si>
  <si>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</si>
  <si>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</si>
  <si>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</si>
  <si>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</si>
  <si>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</si>
  <si>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</si>
  <si>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</si>
  <si>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</si>
  <si>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</si>
  <si>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</si>
  <si>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</si>
  <si>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</si>
  <si>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</si>
  <si>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</si>
  <si>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</si>
  <si>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</si>
  <si>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</si>
  <si>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</si>
  <si>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</si>
  <si>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</si>
  <si>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</si>
  <si>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</si>
  <si>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</si>
  <si>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</si>
  <si>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</si>
  <si>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</si>
  <si>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</si>
  <si>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</si>
  <si>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</si>
  <si>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</si>
  <si>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</si>
  <si>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</si>
  <si>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</si>
  <si>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</si>
  <si>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</si>
  <si>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</si>
  <si>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</si>
  <si>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</si>
  <si>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</si>
  <si>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</si>
  <si>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</si>
  <si>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</si>
  <si>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</si>
  <si>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</si>
  <si>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</si>
  <si>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</si>
  <si>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</si>
  <si>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</si>
  <si>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</si>
  <si>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</si>
  <si>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</si>
  <si>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</si>
  <si>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</si>
  <si>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</si>
  <si>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</si>
  <si>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</si>
  <si>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</si>
  <si>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</si>
  <si>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</si>
  <si>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</si>
  <si>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</si>
  <si>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</si>
  <si>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</si>
  <si>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</si>
  <si>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</si>
  <si>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</si>
  <si>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</si>
  <si>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</si>
  <si>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</si>
  <si>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</si>
  <si>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</si>
  <si>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</si>
  <si>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</si>
  <si>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</si>
  <si>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</si>
  <si>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</si>
  <si>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</si>
  <si>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</si>
  <si>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</si>
  <si>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</si>
  <si>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</si>
  <si>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</si>
  <si>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</si>
  <si>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</si>
  <si>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</si>
  <si>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</si>
  <si>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</si>
  <si>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</si>
  <si>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</si>
  <si>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</si>
  <si>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</si>
  <si>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</si>
  <si>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</si>
  <si>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</si>
  <si>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</si>
  <si>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</si>
  <si>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</si>
  <si>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</si>
  <si>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</si>
  <si>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</si>
  <si>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</si>
  <si>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</si>
  <si>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</si>
  <si>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</si>
  <si>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</si>
  <si>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</si>
  <si>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</si>
  <si>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</si>
  <si>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</si>
  <si>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</si>
  <si>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</si>
  <si>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</si>
  <si>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</si>
  <si>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</si>
  <si>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</si>
  <si>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</si>
  <si>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</si>
  <si>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</si>
  <si>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</si>
  <si>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</si>
  <si>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</si>
  <si>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</si>
  <si>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</si>
  <si>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</si>
  <si>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</si>
  <si>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</si>
  <si>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</si>
  <si>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</si>
  <si>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</si>
  <si>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</si>
  <si>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</si>
  <si>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</si>
  <si>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</si>
  <si>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</si>
  <si>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</si>
  <si>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</si>
  <si>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</si>
  <si>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</si>
  <si>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</si>
  <si>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</si>
  <si>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</si>
  <si>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</si>
  <si>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</si>
  <si>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</si>
  <si>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</si>
  <si>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</si>
  <si>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</si>
  <si>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</si>
  <si>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</si>
  <si>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</si>
  <si>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</si>
  <si>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</si>
  <si>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</si>
  <si>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</si>
  <si>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</si>
  <si>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</si>
  <si>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</si>
  <si>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</si>
  <si>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</si>
  <si>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</si>
  <si>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</si>
  <si>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</si>
  <si>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</si>
  <si>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</si>
  <si>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</si>
  <si>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</si>
  <si>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</si>
  <si>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</si>
  <si>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</si>
  <si>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</si>
  <si>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</si>
  <si>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</si>
  <si>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</si>
  <si>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</si>
  <si>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</si>
  <si>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</si>
  <si>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</si>
  <si>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</si>
  <si>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</si>
  <si>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</si>
  <si>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</si>
  <si>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</si>
  <si>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</si>
  <si>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</si>
  <si>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</si>
  <si>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</si>
  <si>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</si>
  <si>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</si>
  <si>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</si>
  <si>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</si>
  <si>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</si>
  <si>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</si>
  <si>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</si>
  <si>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</si>
  <si>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</si>
  <si>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</si>
  <si>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</si>
  <si>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</si>
  <si>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</si>
  <si>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</si>
  <si>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</si>
  <si>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</si>
  <si>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</si>
  <si>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</si>
  <si>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</si>
  <si>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</si>
  <si>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</si>
  <si>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</si>
  <si>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</si>
  <si>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</si>
  <si>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</si>
  <si>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</si>
  <si>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</si>
  <si>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</si>
  <si>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</si>
  <si>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</si>
  <si>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</si>
  <si>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</si>
  <si>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</si>
  <si>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</si>
  <si>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</si>
  <si>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</si>
  <si>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</si>
  <si>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</si>
  <si>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</si>
  <si>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</si>
  <si>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</si>
  <si>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</si>
  <si>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</si>
  <si>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</si>
  <si>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</si>
  <si>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</si>
  <si>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</si>
  <si>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</si>
  <si>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</si>
  <si>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</si>
  <si>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</si>
  <si>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</si>
  <si>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</si>
  <si>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</si>
  <si>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</si>
  <si>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</si>
  <si>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</si>
  <si>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</si>
  <si>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</si>
  <si>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</si>
  <si>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</si>
  <si>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</si>
  <si>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</si>
  <si>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</si>
  <si>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</si>
  <si>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</si>
  <si>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</si>
  <si>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</si>
  <si>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</si>
  <si>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</si>
  <si>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</si>
  <si>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</si>
  <si>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</si>
  <si>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</si>
  <si>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</si>
  <si>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</si>
  <si>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</si>
  <si>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</si>
  <si>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</si>
  <si>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</si>
  <si>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</si>
  <si>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</si>
  <si>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</si>
  <si>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</si>
  <si>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</si>
  <si>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</si>
  <si>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</si>
  <si>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</si>
  <si>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</si>
  <si>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</si>
  <si>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</si>
  <si>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</si>
  <si>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</si>
  <si>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</si>
  <si>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</si>
  <si>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</si>
  <si>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</si>
  <si>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</si>
  <si>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</si>
  <si>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</si>
  <si>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</si>
  <si>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</si>
  <si>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</si>
  <si>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</si>
  <si>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</si>
  <si>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</si>
  <si>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</si>
  <si>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</si>
  <si>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</si>
  <si>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</si>
  <si>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</si>
  <si>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</si>
  <si>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</si>
  <si>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</si>
  <si>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</si>
  <si>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</si>
  <si>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</si>
  <si>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</si>
  <si>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</si>
  <si>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</si>
  <si>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</si>
  <si>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</si>
  <si>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</si>
  <si>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</si>
  <si>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</si>
  <si>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</si>
  <si>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</si>
  <si>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</si>
  <si>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</si>
  <si>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</si>
  <si>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</si>
  <si>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</si>
  <si>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</si>
  <si>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</si>
  <si>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</si>
  <si>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</si>
  <si>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</si>
  <si>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</si>
  <si>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</si>
  <si>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</si>
  <si>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</si>
  <si>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</si>
  <si>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</si>
  <si>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</si>
  <si>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</si>
  <si>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</si>
  <si>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</si>
  <si>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</si>
  <si>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</si>
  <si>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</si>
  <si>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</si>
  <si>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</si>
  <si>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</si>
  <si>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</si>
  <si>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</si>
  <si>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</si>
  <si>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</si>
  <si>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</si>
  <si>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</si>
  <si>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</si>
  <si>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</si>
  <si>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</si>
  <si>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</si>
  <si>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</si>
  <si>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</si>
  <si>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</si>
  <si>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</si>
  <si>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</si>
  <si>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</si>
  <si>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</si>
  <si>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</si>
  <si>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</si>
  <si>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</si>
  <si>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</si>
  <si>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</si>
  <si>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</si>
  <si>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</si>
  <si>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</si>
  <si>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</si>
  <si>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</si>
  <si>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</si>
  <si>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</si>
  <si>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</si>
  <si>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</si>
  <si>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</si>
  <si>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</si>
  <si>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</si>
  <si>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</si>
  <si>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</si>
  <si>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</si>
  <si>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</si>
  <si>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</si>
  <si>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</si>
  <si>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</si>
  <si>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</si>
  <si>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</si>
  <si>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</si>
  <si>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</si>
  <si>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</si>
  <si>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</si>
  <si>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</si>
  <si>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</si>
  <si>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</si>
  <si>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</si>
  <si>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</si>
  <si>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</si>
  <si>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</si>
  <si>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</si>
  <si>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</si>
  <si>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</si>
  <si>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</si>
  <si>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</si>
  <si>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</si>
  <si>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</si>
  <si>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</si>
  <si>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</si>
  <si>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</si>
  <si>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</si>
  <si>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</si>
  <si>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</si>
  <si>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</si>
  <si>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</si>
  <si>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</si>
  <si>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</si>
  <si>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</si>
  <si>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</si>
  <si>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</si>
  <si>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</si>
  <si>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</si>
  <si>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</si>
  <si>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</si>
  <si>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</si>
  <si>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</si>
  <si>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</si>
  <si>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</si>
  <si>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</si>
  <si>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</si>
  <si>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</si>
  <si>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</si>
  <si>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</si>
  <si>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</si>
  <si>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</si>
  <si>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</si>
  <si>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</si>
  <si>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</si>
  <si>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</si>
  <si>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</si>
  <si>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</si>
  <si>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</si>
  <si>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</si>
  <si>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</si>
  <si>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</si>
  <si>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</si>
  <si>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</si>
  <si>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</si>
  <si>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</si>
  <si>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</si>
  <si>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</si>
  <si>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</si>
  <si>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</si>
  <si>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</si>
  <si>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</si>
  <si>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</si>
  <si>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</si>
  <si>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</si>
  <si>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</si>
  <si>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</si>
  <si>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</si>
  <si>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</si>
  <si>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</si>
  <si>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</si>
  <si>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</si>
  <si>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</si>
  <si>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</si>
  <si>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</si>
  <si>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</si>
  <si>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</si>
  <si>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</si>
  <si>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</si>
  <si>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</si>
  <si>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</si>
  <si>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</si>
  <si>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</si>
  <si>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</si>
  <si>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</si>
  <si>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</si>
  <si>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</si>
  <si>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</si>
  <si>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</si>
  <si>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</si>
  <si>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</si>
  <si>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</si>
  <si>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</si>
  <si>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</si>
  <si>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</si>
  <si>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</si>
  <si>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</si>
  <si>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</si>
  <si>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</si>
  <si>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</si>
  <si>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</si>
  <si>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</si>
  <si>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</si>
  <si>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</si>
  <si>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</si>
  <si>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</si>
  <si>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</si>
  <si>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</si>
  <si>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</si>
  <si>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</si>
  <si>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</si>
  <si>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</si>
  <si>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</si>
  <si>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</si>
  <si>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</si>
  <si>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</si>
  <si>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</si>
  <si>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</si>
  <si>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</si>
  <si>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</si>
  <si>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</si>
  <si>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</si>
  <si>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</si>
  <si>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</si>
  <si>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</si>
  <si>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</si>
  <si>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</si>
  <si>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</si>
  <si>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</si>
  <si>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</si>
  <si>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</si>
  <si>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</si>
  <si>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</si>
  <si>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</si>
  <si>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</si>
  <si>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</si>
  <si>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</si>
  <si>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</si>
  <si>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</si>
  <si>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</si>
  <si>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</si>
  <si>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</si>
  <si>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</si>
  <si>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</si>
  <si>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</si>
  <si>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</si>
  <si>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</si>
  <si>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</si>
  <si>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</si>
  <si>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</si>
  <si>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</si>
  <si>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</si>
  <si>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</si>
  <si>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</si>
  <si>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</si>
  <si>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</si>
  <si>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</si>
  <si>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</si>
  <si>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</si>
  <si>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</si>
  <si>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</si>
  <si>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</si>
  <si>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</si>
  <si>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</si>
  <si>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</si>
  <si>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</si>
  <si>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</si>
  <si>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</si>
  <si>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</si>
  <si>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</si>
  <si>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</si>
  <si>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</si>
  <si>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</si>
  <si>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</si>
  <si>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</si>
  <si>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</si>
  <si>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</si>
  <si>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</si>
  <si>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</si>
  <si>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</si>
  <si>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</si>
  <si>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</si>
  <si>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</si>
  <si>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</si>
  <si>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</si>
  <si>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</si>
  <si>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</si>
  <si>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</si>
  <si>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</si>
  <si>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</si>
  <si>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</si>
  <si>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</si>
  <si>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</si>
  <si>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</si>
  <si>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</si>
  <si>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</si>
  <si>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</si>
  <si>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</si>
  <si>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</si>
  <si>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</si>
  <si>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</si>
  <si>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</si>
  <si>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</si>
  <si>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</si>
  <si>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</si>
  <si>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</si>
  <si>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</si>
  <si>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</si>
  <si>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</si>
  <si>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</si>
  <si>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</si>
  <si>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</si>
  <si>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</si>
  <si>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</si>
  <si>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</si>
  <si>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</si>
  <si>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</si>
  <si>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</si>
  <si>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</si>
  <si>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</si>
  <si>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</si>
  <si>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</si>
  <si>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</si>
  <si>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</si>
  <si>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</si>
  <si>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</si>
  <si>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</si>
  <si>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</si>
  <si>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</si>
  <si>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</si>
  <si>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</si>
  <si>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</si>
  <si>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</si>
  <si>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</si>
  <si>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</si>
  <si>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</si>
  <si>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</si>
  <si>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</si>
  <si>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</si>
  <si>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</si>
  <si>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</si>
  <si>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</si>
  <si>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</si>
  <si>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</si>
  <si>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</si>
  <si>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</si>
  <si>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</si>
  <si>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</si>
  <si>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</si>
  <si>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</si>
  <si>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</si>
  <si>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</si>
  <si>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</si>
  <si>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</si>
  <si>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</si>
  <si>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</si>
  <si>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</si>
  <si>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</si>
  <si>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</si>
  <si>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</si>
  <si>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</si>
  <si>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</si>
  <si>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</si>
  <si>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</si>
  <si>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</si>
  <si>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</si>
  <si>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</si>
  <si>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</si>
  <si>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</si>
  <si>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</si>
  <si>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</si>
  <si>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</si>
  <si>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</si>
  <si>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</si>
  <si>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</si>
  <si>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</si>
  <si>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</si>
  <si>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</si>
  <si>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</si>
  <si>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</si>
  <si>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</si>
  <si>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</si>
  <si>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</si>
  <si>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</si>
  <si>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</si>
  <si>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</si>
  <si>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</si>
  <si>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</si>
  <si>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</si>
  <si>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</si>
  <si>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</si>
  <si>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</si>
  <si>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</si>
  <si>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</si>
  <si>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</si>
  <si>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</si>
  <si>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</si>
  <si>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</si>
  <si>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</si>
  <si>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</si>
  <si>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</si>
  <si>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</si>
  <si>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</si>
  <si>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</si>
  <si>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</si>
  <si>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</si>
  <si>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</si>
  <si>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</si>
  <si>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</si>
  <si>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</si>
  <si>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</si>
  <si>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</si>
  <si>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</si>
  <si>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</si>
  <si>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</si>
  <si>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</si>
  <si>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</si>
  <si>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</si>
  <si>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</si>
  <si>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</si>
  <si>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</si>
  <si>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</si>
  <si>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</si>
  <si>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</si>
  <si>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</si>
  <si>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</si>
  <si>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</si>
  <si>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</si>
  <si>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</si>
  <si>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</si>
  <si>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</si>
  <si>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</si>
  <si>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</si>
  <si>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</si>
  <si>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</si>
  <si>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</si>
  <si>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</si>
  <si>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</si>
  <si>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</si>
  <si>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</si>
  <si>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</si>
  <si>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</si>
  <si>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</si>
  <si>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</si>
  <si>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</si>
  <si>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</si>
  <si>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</si>
  <si>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</si>
  <si>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</si>
  <si>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</si>
  <si>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</si>
  <si>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</si>
  <si>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</si>
  <si>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</si>
  <si>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</si>
  <si>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</si>
  <si>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</si>
  <si>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</si>
  <si>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</si>
  <si>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</si>
  <si>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</si>
  <si>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</si>
  <si>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</si>
  <si>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</si>
  <si>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</si>
  <si>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</si>
  <si>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</si>
  <si>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</si>
  <si>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</si>
  <si>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</si>
  <si>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</si>
  <si>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</si>
  <si>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</si>
  <si>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</si>
  <si>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</si>
  <si>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</si>
  <si>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</si>
  <si>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</si>
  <si>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</si>
  <si>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</si>
  <si>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</si>
  <si>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</si>
  <si>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</si>
  <si>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</si>
  <si>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</si>
  <si>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</si>
  <si>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</si>
  <si>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</si>
  <si>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</si>
  <si>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</si>
  <si>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</si>
  <si>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</si>
  <si>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</si>
  <si>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</si>
  <si>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</si>
  <si>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</si>
  <si>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</si>
  <si>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</si>
  <si>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</si>
  <si>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</si>
  <si>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</si>
  <si>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</si>
  <si>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</si>
  <si>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</si>
  <si>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</si>
  <si>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</si>
  <si>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</si>
  <si>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</si>
  <si>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</si>
  <si>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</si>
  <si>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</si>
  <si>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</si>
  <si>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</si>
  <si>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</si>
  <si>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</si>
  <si>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</si>
  <si>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</si>
  <si>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</si>
  <si>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</si>
  <si>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</si>
  <si>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</si>
  <si>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</si>
  <si>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</si>
  <si>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</si>
  <si>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</si>
  <si>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</si>
  <si>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</si>
  <si>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</si>
  <si>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</si>
  <si>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</si>
  <si>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</si>
  <si>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</si>
  <si>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</si>
  <si>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</si>
  <si>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</si>
  <si>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</si>
  <si>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</si>
  <si>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</si>
  <si>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</si>
  <si>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</si>
  <si>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</si>
  <si>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</si>
  <si>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</si>
  <si>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</si>
  <si>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</si>
  <si>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</si>
  <si>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</si>
  <si>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</si>
  <si>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</si>
  <si>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</si>
  <si>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</si>
  <si>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</si>
  <si>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</si>
  <si>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</si>
  <si>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</si>
  <si>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</si>
  <si>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</si>
  <si>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</si>
  <si>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</si>
  <si>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</si>
  <si>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</si>
  <si>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</si>
  <si>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</si>
  <si>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</si>
  <si>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</si>
  <si>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</si>
  <si>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</si>
  <si>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</si>
  <si>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</si>
  <si>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</si>
  <si>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</si>
  <si>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</si>
  <si>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</si>
  <si>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</si>
  <si>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</si>
  <si>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</si>
  <si>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</si>
  <si>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</si>
  <si>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</si>
  <si>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</si>
  <si>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</si>
  <si>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</si>
  <si>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</si>
  <si>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</si>
  <si>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</si>
  <si>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</si>
  <si>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</si>
  <si>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</si>
  <si>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</si>
  <si>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</si>
  <si>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</si>
  <si>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</si>
  <si>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</si>
  <si>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</si>
  <si>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</si>
  <si>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</si>
  <si>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</si>
  <si>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</si>
  <si>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</si>
  <si>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</si>
  <si>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</si>
  <si>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</si>
  <si>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</si>
  <si>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</si>
  <si>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</si>
  <si>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</si>
  <si>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</si>
  <si>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</si>
  <si>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</si>
  <si>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</si>
  <si>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</si>
  <si>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</si>
  <si>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</si>
  <si>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</si>
  <si>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</si>
  <si>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</si>
  <si>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</si>
  <si>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</si>
  <si>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</si>
  <si>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</si>
  <si>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</si>
  <si>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</si>
  <si>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</si>
  <si>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</si>
  <si>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</si>
  <si>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</si>
  <si>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</si>
  <si>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</si>
  <si>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</si>
  <si>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</si>
  <si>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</si>
  <si>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</si>
  <si>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</si>
  <si>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</si>
  <si>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</si>
  <si>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</si>
  <si>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</si>
  <si>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</si>
  <si>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</si>
  <si>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</si>
  <si>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</si>
  <si>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</si>
  <si>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</si>
  <si>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</si>
  <si>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</si>
  <si>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</si>
  <si>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</si>
  <si>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</si>
  <si>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</si>
  <si>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</si>
  <si>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</si>
  <si>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</si>
  <si>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</si>
  <si>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</si>
  <si>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</si>
  <si>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</si>
  <si>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</si>
  <si>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</si>
  <si>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</si>
  <si>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</si>
  <si>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</si>
  <si>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</si>
  <si>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</si>
  <si>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</si>
  <si>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</si>
  <si>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</si>
  <si>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</si>
  <si>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</si>
  <si>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</si>
  <si>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</si>
  <si>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</si>
  <si>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</si>
  <si>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</si>
  <si>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</si>
  <si>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</si>
  <si>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</si>
  <si>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</si>
  <si>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</si>
  <si>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</si>
  <si>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</si>
  <si>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</si>
  <si>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</si>
  <si>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</si>
  <si>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</si>
  <si>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</si>
  <si>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</si>
  <si>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</si>
  <si>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</si>
  <si>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</si>
  <si>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</si>
  <si>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</si>
  <si>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</si>
  <si>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</si>
  <si>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</si>
  <si>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</si>
  <si>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</si>
  <si>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</si>
  <si>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</si>
  <si>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</si>
  <si>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</si>
  <si>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</si>
  <si>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</si>
  <si>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</si>
  <si>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</si>
  <si>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</si>
  <si>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</si>
  <si>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</si>
  <si>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</si>
  <si>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</si>
  <si>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</si>
  <si>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</si>
  <si>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</si>
  <si>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</si>
  <si>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</si>
  <si>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</si>
  <si>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</si>
  <si>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</si>
  <si>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</si>
  <si>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</si>
  <si>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</si>
  <si>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</si>
  <si>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</si>
  <si>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</si>
  <si>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</si>
  <si>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</si>
  <si>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</si>
  <si>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</si>
  <si>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</si>
  <si>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</si>
  <si>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</si>
  <si>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</si>
  <si>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</si>
  <si>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</si>
  <si>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</si>
  <si>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</si>
  <si>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</si>
  <si>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</si>
  <si>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</si>
  <si>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</si>
  <si>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</si>
  <si>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</si>
  <si>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</si>
  <si>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</si>
  <si>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</si>
  <si>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</si>
  <si>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</si>
  <si>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</si>
  <si>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</si>
  <si>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</si>
  <si>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</si>
  <si>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</si>
  <si>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</si>
  <si>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</si>
  <si>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</si>
  <si>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</si>
  <si>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</si>
  <si>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</si>
  <si>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</si>
  <si>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</si>
  <si>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</si>
  <si>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</si>
  <si>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</si>
  <si>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</si>
  <si>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</si>
  <si>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</si>
  <si>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</si>
  <si>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</si>
  <si>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</si>
  <si>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</si>
  <si>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</si>
  <si>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</si>
  <si>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</si>
  <si>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</si>
  <si>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</si>
  <si>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</si>
  <si>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</si>
  <si>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</si>
  <si>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</si>
  <si>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</si>
  <si>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</si>
  <si>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</si>
  <si>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</si>
  <si>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</si>
  <si>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</si>
  <si>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</si>
  <si>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</si>
  <si>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</si>
  <si>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</si>
  <si>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</si>
  <si>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</si>
  <si>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</si>
  <si>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</si>
  <si>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</si>
  <si>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</si>
  <si>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</si>
  <si>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</si>
  <si>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</si>
  <si>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</si>
  <si>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</si>
  <si>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</si>
  <si>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</si>
  <si>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</si>
  <si>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</si>
  <si>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</si>
  <si>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</si>
  <si>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</si>
  <si>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</si>
  <si>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</si>
  <si>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</si>
  <si>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</si>
  <si>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</si>
  <si>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</si>
  <si>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</si>
  <si>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</si>
  <si>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</si>
  <si>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</si>
  <si>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</si>
  <si>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</si>
  <si>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</si>
  <si>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</si>
  <si>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</si>
  <si>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</si>
  <si>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</si>
  <si>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</si>
  <si>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</si>
  <si>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</si>
  <si>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</si>
  <si>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</si>
  <si>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</si>
  <si>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</si>
  <si>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</si>
  <si>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</si>
  <si>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</si>
  <si>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</si>
  <si>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</si>
  <si>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</si>
  <si>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</si>
  <si>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</si>
  <si>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</si>
  <si>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</si>
  <si>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</si>
  <si>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</si>
  <si>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</si>
  <si>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</si>
  <si>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</si>
  <si>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</si>
  <si>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</si>
  <si>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</si>
  <si>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</si>
  <si>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</si>
  <si>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</si>
  <si>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</si>
  <si>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</si>
  <si>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</si>
  <si>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</si>
  <si>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</si>
  <si>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</si>
  <si>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</si>
  <si>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</si>
  <si>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</si>
  <si>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</si>
  <si>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</si>
  <si>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</si>
  <si>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</si>
  <si>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</si>
  <si>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</si>
  <si>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</si>
  <si>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</si>
  <si>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</si>
  <si>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</si>
  <si>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</si>
  <si>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</si>
  <si>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</si>
  <si>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</si>
  <si>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</si>
  <si>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</si>
  <si>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</si>
  <si>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</si>
  <si>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</si>
  <si>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</si>
  <si>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</si>
  <si>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</si>
  <si>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</si>
  <si>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</si>
  <si>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</si>
  <si>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</si>
  <si>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</si>
  <si>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</si>
  <si>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</si>
  <si>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</si>
  <si>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</si>
  <si>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</si>
  <si>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</si>
  <si>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</si>
  <si>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</si>
  <si>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</si>
  <si>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</si>
  <si>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</si>
  <si>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</si>
  <si>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</si>
  <si>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</si>
  <si>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</si>
  <si>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</si>
  <si>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</si>
  <si>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</si>
  <si>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</si>
  <si>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</si>
  <si>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</si>
  <si>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</si>
  <si>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</si>
  <si>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</si>
  <si>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</si>
  <si>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</si>
  <si>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</si>
  <si>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</si>
  <si>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</si>
  <si>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</si>
  <si>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</si>
  <si>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</si>
  <si>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</si>
  <si>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</si>
  <si>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</si>
  <si>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</si>
  <si>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</si>
  <si>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</si>
  <si>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</si>
  <si>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</si>
  <si>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</si>
  <si>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</si>
  <si>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</si>
  <si>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</si>
  <si>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</si>
  <si>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</si>
  <si>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</si>
  <si>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</si>
  <si>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</si>
  <si>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</si>
  <si>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</si>
  <si>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</si>
  <si>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</si>
  <si>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</si>
  <si>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</si>
  <si>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</si>
  <si>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</si>
  <si>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</si>
  <si>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</si>
  <si>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</si>
  <si>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</si>
  <si>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</si>
  <si>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</si>
  <si>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</si>
  <si>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</si>
  <si>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</si>
  <si>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</si>
  <si>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</si>
  <si>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</si>
  <si>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</si>
  <si>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</si>
  <si>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</si>
  <si>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</si>
  <si>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</si>
  <si>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</si>
  <si>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</si>
  <si>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</si>
  <si>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</si>
  <si>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</si>
  <si>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</si>
  <si>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</si>
  <si>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</si>
  <si>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</si>
  <si>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</si>
  <si>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</si>
  <si>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</si>
  <si>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</si>
  <si>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</si>
  <si>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</si>
  <si>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</si>
  <si>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</si>
  <si>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</si>
  <si>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</si>
  <si>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</si>
  <si>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</si>
  <si>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</si>
  <si>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</si>
  <si>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</si>
  <si>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</si>
  <si>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</si>
  <si>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</si>
  <si>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</si>
  <si>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</si>
  <si>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</si>
  <si>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</si>
  <si>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</si>
  <si>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</si>
  <si>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</si>
  <si>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</si>
  <si>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</si>
  <si>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</si>
  <si>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</si>
  <si>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</si>
  <si>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</si>
  <si>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</si>
  <si>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</si>
  <si>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</si>
  <si>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</si>
  <si>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</si>
  <si>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</si>
  <si>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</si>
  <si>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</si>
  <si>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</si>
  <si>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</si>
  <si>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</si>
  <si>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</si>
  <si>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</si>
  <si>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</si>
  <si>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</si>
  <si>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</si>
  <si>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</si>
  <si>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</si>
  <si>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</si>
  <si>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</si>
  <si>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</si>
  <si>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</si>
  <si>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</si>
  <si>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</si>
  <si>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</si>
  <si>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</si>
  <si>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</si>
  <si>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</si>
  <si>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</si>
  <si>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</si>
  <si>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</si>
  <si>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</si>
  <si>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</si>
  <si>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</si>
  <si>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</si>
  <si>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</si>
  <si>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</si>
  <si>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</si>
  <si>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</si>
  <si>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</si>
  <si>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</si>
  <si>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</si>
  <si>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</si>
  <si>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</si>
  <si>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</si>
  <si>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</si>
  <si>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</si>
  <si>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</si>
  <si>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</si>
  <si>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</si>
  <si>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</si>
  <si>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</si>
  <si>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</si>
  <si>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</si>
  <si>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</si>
  <si>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</si>
  <si>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</si>
  <si>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</si>
  <si>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</si>
  <si>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</si>
  <si>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</si>
  <si>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</si>
  <si>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</si>
  <si>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</si>
  <si>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</si>
  <si>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</si>
  <si>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</si>
  <si>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</si>
  <si>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</si>
  <si>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</si>
  <si>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</si>
  <si>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</si>
  <si>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</si>
  <si>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</si>
  <si>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</si>
  <si>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</si>
  <si>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</si>
  <si>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</si>
  <si>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</si>
  <si>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</si>
  <si>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</si>
  <si>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</si>
  <si>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</si>
  <si>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</si>
  <si>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</si>
  <si>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</si>
  <si>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</si>
  <si>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</si>
  <si>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</si>
  <si>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</si>
  <si>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</si>
  <si>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</si>
  <si>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</si>
  <si>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</si>
  <si>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</si>
  <si>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</si>
  <si>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</si>
  <si>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</si>
  <si>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</si>
  <si>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</si>
  <si>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</si>
  <si>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</si>
  <si>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</si>
  <si>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</si>
  <si>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</si>
  <si>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</si>
  <si>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</si>
  <si>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</si>
  <si>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</si>
  <si>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</si>
  <si>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</si>
  <si>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</si>
  <si>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</si>
  <si>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</si>
  <si>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</si>
  <si>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</si>
  <si>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</si>
  <si>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</si>
  <si>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</si>
  <si>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</si>
  <si>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</si>
  <si>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</si>
  <si>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</si>
  <si>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</si>
  <si>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</si>
  <si>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</si>
  <si>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</si>
  <si>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</si>
  <si>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</si>
  <si>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</si>
  <si>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</si>
  <si>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</si>
  <si>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</si>
  <si>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</si>
  <si>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</si>
  <si>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</si>
  <si>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</si>
  <si>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</si>
  <si>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</si>
  <si>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</si>
  <si>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</si>
  <si>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</si>
  <si>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</si>
  <si>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</si>
  <si>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</si>
  <si>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</si>
  <si>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</si>
  <si>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</si>
  <si>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</si>
  <si>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</si>
  <si>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</si>
  <si>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</si>
  <si>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</si>
  <si>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</si>
  <si>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</si>
  <si>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</si>
  <si>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</si>
  <si>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</si>
  <si>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</si>
  <si>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</si>
  <si>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</si>
  <si>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</si>
  <si>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</si>
  <si>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</si>
  <si>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</si>
  <si>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</si>
  <si>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</si>
  <si>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</si>
  <si>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</si>
  <si>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</si>
  <si>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</si>
  <si>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</si>
  <si>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</si>
  <si>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</si>
  <si>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</si>
  <si>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</si>
  <si>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</si>
  <si>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</si>
  <si>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</si>
  <si>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</si>
  <si>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</si>
  <si>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</si>
  <si>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</si>
  <si>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</si>
  <si>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</si>
  <si>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</si>
  <si>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</si>
  <si>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</si>
  <si>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</si>
  <si>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</si>
  <si>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</si>
  <si>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</si>
  <si>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</si>
  <si>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</si>
  <si>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</si>
  <si>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</si>
  <si>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</si>
  <si>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</si>
  <si>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</si>
  <si>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</si>
  <si>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</si>
  <si>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</si>
  <si>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</si>
  <si>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</si>
  <si>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</si>
  <si>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</si>
  <si>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</si>
  <si>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</si>
  <si>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</si>
  <si>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</si>
  <si>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</si>
  <si>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</si>
  <si>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</si>
  <si>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</si>
  <si>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</si>
  <si>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</si>
  <si>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</si>
  <si>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</si>
  <si>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</si>
  <si>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</si>
  <si>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</si>
  <si>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</si>
  <si>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</si>
  <si>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</si>
  <si>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</si>
  <si>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</si>
  <si>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</si>
  <si>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</si>
  <si>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</si>
  <si>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</si>
  <si>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</si>
  <si>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</si>
  <si>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</si>
  <si>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</si>
  <si>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</si>
  <si>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</si>
  <si>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</si>
  <si>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</si>
  <si>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</si>
  <si>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</si>
  <si>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</si>
  <si>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</si>
  <si>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</si>
  <si>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</si>
  <si>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</si>
  <si>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</si>
  <si>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</si>
  <si>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</si>
  <si>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</si>
  <si>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</si>
  <si>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</si>
  <si>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</si>
  <si>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</si>
  <si>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</si>
  <si>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</si>
  <si>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</si>
  <si>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</si>
  <si>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</si>
  <si>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</si>
  <si>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</si>
  <si>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</si>
  <si>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</si>
  <si>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</si>
  <si>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</si>
  <si>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</si>
  <si>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</si>
  <si>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</si>
  <si>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</si>
  <si>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</si>
  <si>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</si>
  <si>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</si>
  <si>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</si>
  <si>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</si>
  <si>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</si>
  <si>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</si>
  <si>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</si>
  <si>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</si>
  <si>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</si>
  <si>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</si>
  <si>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</si>
  <si>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</si>
  <si>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</si>
  <si>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</si>
  <si>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</si>
  <si>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</si>
  <si>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</si>
  <si>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</si>
  <si>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</si>
  <si>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</si>
  <si>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</si>
  <si>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</si>
  <si>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</si>
  <si>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</si>
  <si>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</si>
  <si>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</si>
  <si>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</si>
  <si>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</si>
  <si>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</si>
  <si>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</si>
  <si>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</si>
  <si>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</si>
  <si>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</si>
  <si>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</si>
  <si>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</si>
  <si>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</si>
  <si>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</si>
  <si>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</si>
  <si>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</si>
  <si>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</si>
  <si>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</si>
  <si>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</si>
  <si>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</si>
  <si>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</si>
  <si>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</si>
  <si>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</si>
  <si>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</si>
  <si>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</si>
  <si>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</si>
  <si>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</si>
  <si>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</si>
  <si>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</si>
  <si>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</si>
  <si>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</si>
  <si>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</si>
  <si>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</si>
  <si>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</si>
  <si>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</si>
  <si>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</si>
  <si>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</si>
  <si>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</si>
  <si>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</si>
  <si>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</si>
  <si>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</si>
  <si>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</si>
  <si>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</si>
  <si>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</si>
  <si>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</si>
  <si>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</si>
  <si>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</si>
  <si>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</si>
  <si>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</si>
  <si>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</si>
  <si>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</si>
  <si>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</si>
  <si>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</si>
  <si>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</si>
  <si>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</si>
  <si>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</si>
  <si>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</si>
  <si>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</si>
  <si>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</si>
  <si>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</si>
  <si>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</si>
  <si>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</si>
  <si>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</si>
  <si>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</si>
  <si>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</si>
  <si>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</si>
  <si>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</si>
  <si>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</si>
  <si>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</si>
  <si>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</si>
  <si>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</si>
  <si>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</si>
  <si>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</si>
  <si>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</si>
  <si>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</si>
  <si>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</si>
  <si>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</si>
  <si>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</si>
  <si>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</si>
  <si>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</si>
  <si>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</si>
  <si>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</si>
  <si>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</si>
  <si>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</si>
  <si>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</si>
  <si>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</si>
  <si>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</si>
  <si>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</si>
  <si>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</si>
  <si>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</si>
  <si>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</si>
  <si>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</si>
  <si>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</si>
  <si>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</si>
  <si>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</si>
  <si>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</si>
  <si>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</si>
  <si>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</si>
  <si>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</si>
  <si>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</si>
  <si>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</si>
  <si>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</si>
  <si>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</si>
  <si>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</si>
  <si>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</si>
  <si>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</si>
  <si>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</si>
  <si>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</si>
  <si>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</si>
  <si>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</si>
  <si>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</si>
  <si>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</si>
  <si>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</si>
  <si>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</si>
  <si>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</si>
  <si>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</si>
  <si>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</si>
  <si>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</si>
  <si>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</si>
  <si>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</si>
  <si>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</si>
  <si>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</si>
  <si>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</si>
  <si>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</si>
  <si>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</si>
  <si>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</si>
  <si>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</si>
  <si>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</si>
  <si>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</si>
  <si>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</si>
  <si>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</si>
  <si>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</si>
  <si>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</si>
  <si>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</si>
  <si>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</si>
  <si>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</si>
  <si>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</si>
  <si>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</si>
  <si>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</si>
  <si>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</si>
  <si>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</si>
  <si>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</si>
  <si>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</si>
  <si>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</si>
  <si>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</si>
  <si>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</si>
  <si>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</si>
  <si>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</si>
  <si>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</si>
  <si>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</si>
  <si>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</si>
  <si>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</si>
  <si>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</si>
  <si>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</si>
  <si>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</si>
  <si>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</si>
  <si>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</si>
  <si>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</si>
  <si>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</si>
  <si>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</si>
  <si>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</si>
  <si>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</si>
  <si>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</si>
  <si>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</si>
  <si>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</si>
  <si>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</si>
  <si>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</si>
  <si>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</si>
  <si>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</si>
  <si>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</si>
  <si>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</si>
  <si>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</si>
  <si>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</si>
  <si>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</si>
  <si>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</si>
  <si>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</si>
  <si>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</si>
  <si>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</si>
  <si>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</si>
  <si>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</si>
  <si>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</si>
  <si>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</si>
  <si>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</si>
  <si>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</si>
  <si>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</si>
  <si>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</si>
  <si>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</si>
  <si>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</si>
  <si>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</si>
  <si>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</si>
  <si>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</si>
  <si>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</si>
  <si>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</si>
  <si>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</si>
  <si>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</si>
  <si>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</si>
  <si>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</si>
  <si>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</si>
  <si>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</si>
  <si>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</si>
  <si>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</si>
  <si>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</si>
  <si>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</si>
  <si>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</si>
  <si>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</si>
  <si>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</si>
  <si>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</si>
  <si>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</si>
  <si>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</si>
  <si>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</si>
  <si>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</si>
  <si>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</si>
  <si>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</si>
  <si>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</si>
  <si>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</si>
  <si>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</si>
  <si>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</si>
  <si>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</si>
  <si>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</si>
  <si>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</si>
  <si>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</si>
  <si>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</si>
  <si>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</si>
  <si>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</si>
  <si>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</si>
  <si>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</si>
  <si>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</si>
  <si>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</si>
  <si>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</si>
  <si>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</si>
  <si>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</si>
  <si>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</si>
  <si>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</si>
  <si>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</si>
  <si>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</si>
  <si>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</si>
  <si>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</si>
  <si>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</si>
  <si>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</si>
  <si>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</si>
  <si>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</si>
  <si>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</si>
  <si>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</si>
  <si>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</si>
  <si>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</si>
  <si>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</si>
  <si>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</si>
  <si>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</si>
  <si>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</si>
  <si>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</si>
  <si>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</si>
  <si>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</si>
  <si>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</si>
  <si>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</si>
  <si>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</si>
  <si>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</si>
  <si>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</si>
  <si>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</si>
  <si>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</si>
  <si>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</si>
  <si>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</si>
  <si>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</si>
  <si>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</si>
  <si>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</si>
  <si>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</si>
  <si>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</si>
  <si>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</si>
  <si>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</si>
  <si>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</si>
  <si>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</si>
  <si>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</si>
  <si>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</si>
  <si>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</si>
  <si>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</si>
  <si>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</si>
  <si>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</si>
  <si>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</si>
  <si>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</si>
  <si>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</si>
  <si>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</si>
  <si>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</si>
  <si>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</si>
  <si>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</si>
  <si>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</si>
  <si>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</si>
  <si>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</si>
  <si>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</si>
  <si>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</si>
  <si>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</si>
  <si>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</si>
  <si>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</si>
  <si>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</si>
  <si>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</si>
  <si>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</si>
  <si>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</si>
  <si>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</si>
  <si>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</si>
  <si>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</si>
  <si>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</si>
  <si>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</si>
  <si>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</si>
  <si>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</si>
  <si>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</si>
  <si>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</si>
  <si>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</si>
  <si>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</si>
  <si>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</si>
  <si>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</si>
  <si>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</si>
  <si>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</si>
  <si>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</si>
  <si>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</si>
  <si>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</si>
  <si>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</si>
  <si>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</si>
  <si>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</si>
  <si>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</si>
  <si>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</si>
  <si>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</si>
  <si>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</si>
  <si>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</si>
  <si>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</si>
  <si>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</si>
  <si>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</si>
  <si>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</si>
  <si>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</si>
  <si>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</si>
  <si>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</si>
  <si>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</si>
  <si>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</si>
  <si>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</si>
  <si>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</si>
  <si>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</si>
  <si>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</si>
  <si>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</si>
  <si>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</si>
  <si>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</si>
  <si>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</si>
  <si>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</si>
  <si>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</si>
  <si>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</si>
  <si>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</si>
  <si>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</si>
  <si>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</si>
  <si>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</si>
  <si>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</si>
  <si>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</si>
  <si>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</si>
  <si>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</si>
  <si>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</si>
  <si>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</si>
  <si>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</si>
  <si>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</si>
  <si>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</si>
  <si>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</si>
  <si>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</si>
  <si>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</si>
  <si>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</si>
  <si>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</si>
  <si>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</si>
  <si>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</si>
  <si>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</si>
  <si>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</si>
  <si>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</si>
  <si>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</si>
  <si>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</si>
  <si>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</si>
  <si>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</si>
  <si>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</si>
  <si>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</si>
  <si>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</si>
  <si>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</si>
  <si>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</si>
  <si>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</si>
  <si>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</si>
  <si>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</si>
  <si>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</si>
  <si>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</si>
  <si>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</si>
  <si>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</si>
  <si>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</si>
  <si>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</si>
  <si>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</si>
  <si>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</si>
  <si>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</si>
  <si>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</si>
  <si>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</si>
  <si>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</si>
  <si>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</si>
  <si>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</si>
  <si>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</si>
  <si>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</si>
  <si>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</si>
  <si>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</si>
  <si>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</si>
  <si>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</si>
  <si>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</si>
  <si>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</si>
  <si>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</si>
  <si>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</si>
  <si>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</si>
  <si>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</si>
  <si>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</si>
  <si>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</si>
  <si>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</si>
  <si>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</si>
  <si>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</si>
  <si>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</si>
  <si>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</si>
  <si>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</si>
  <si>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</si>
  <si>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</si>
  <si>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</si>
  <si>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</si>
  <si>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</si>
  <si>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</si>
  <si>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</si>
  <si>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</si>
  <si>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</si>
  <si>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</si>
  <si>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</si>
  <si>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</si>
  <si>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</si>
  <si>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</si>
  <si>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</si>
  <si>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</si>
  <si>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</si>
  <si>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</si>
  <si>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</si>
  <si>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</si>
  <si>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</si>
  <si>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</si>
  <si>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</si>
  <si>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</si>
  <si>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</si>
  <si>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</si>
  <si>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</si>
  <si>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</si>
  <si>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</si>
  <si>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</si>
  <si>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</si>
  <si>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</si>
  <si>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</si>
  <si>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</si>
  <si>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</si>
  <si>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</si>
  <si>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</si>
  <si>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</si>
  <si>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</si>
  <si>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</si>
  <si>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</si>
  <si>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</si>
  <si>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</si>
  <si>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</si>
  <si>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</si>
  <si>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</si>
  <si>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</si>
  <si>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</si>
  <si>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</si>
  <si>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</si>
  <si>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</si>
  <si>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</si>
  <si>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</si>
  <si>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</si>
  <si>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</si>
  <si>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</si>
  <si>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</si>
  <si>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</si>
  <si>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</si>
  <si>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</si>
  <si>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</si>
  <si>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</si>
  <si>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</si>
  <si>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</si>
  <si>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</si>
  <si>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</si>
  <si>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</si>
  <si>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</si>
  <si>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</si>
  <si>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</si>
  <si>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</si>
  <si>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</si>
  <si>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</si>
  <si>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</si>
  <si>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</si>
  <si>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</si>
  <si>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</si>
  <si>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</si>
  <si>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</si>
  <si>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</si>
  <si>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</si>
  <si>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</si>
  <si>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</si>
  <si>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</si>
  <si>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</si>
  <si>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</si>
  <si>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</si>
  <si>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</si>
  <si>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</si>
  <si>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</si>
  <si>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</si>
  <si>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</si>
  <si>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</si>
  <si>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</si>
  <si>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</si>
  <si>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</si>
  <si>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</si>
  <si>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</si>
  <si>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</si>
  <si>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</si>
  <si>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</si>
  <si>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</si>
  <si>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</si>
  <si>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</si>
  <si>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</si>
  <si>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</si>
  <si>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</si>
  <si>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</si>
  <si>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</si>
  <si>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</si>
  <si>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</si>
  <si>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</si>
  <si>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</si>
  <si>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</si>
  <si>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</si>
  <si>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</si>
  <si>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</si>
  <si>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</si>
  <si>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</si>
  <si>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</si>
  <si>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</si>
  <si>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</si>
  <si>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</si>
  <si>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</si>
  <si>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</si>
  <si>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</si>
  <si>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</si>
  <si>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</si>
  <si>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</si>
  <si>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</si>
  <si>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</si>
  <si>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</si>
  <si>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</si>
  <si>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</si>
  <si>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</si>
  <si>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</si>
  <si>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</si>
  <si>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</si>
  <si>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</si>
  <si>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</si>
  <si>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</si>
  <si>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</si>
  <si>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</si>
  <si>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</si>
  <si>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</si>
  <si>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</si>
  <si>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</si>
  <si>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</si>
  <si>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</si>
  <si>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</si>
  <si>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</si>
  <si>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</si>
  <si>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</si>
  <si>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</si>
  <si>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</si>
  <si>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</si>
  <si>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</si>
  <si>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</si>
  <si>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</si>
  <si>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</si>
  <si>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</si>
  <si>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</si>
  <si>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</si>
  <si>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</si>
  <si>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</si>
  <si>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</si>
  <si>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</si>
  <si>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</si>
  <si>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</si>
  <si>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</si>
  <si>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</si>
  <si>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</si>
  <si>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</si>
  <si>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</si>
  <si>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</si>
  <si>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</si>
  <si>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</si>
  <si>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</si>
  <si>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</si>
  <si>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</si>
  <si>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</si>
  <si>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</si>
  <si>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</si>
  <si>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</si>
  <si>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</si>
  <si>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</si>
  <si>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</si>
  <si>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</si>
  <si>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</si>
  <si>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</si>
  <si>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</si>
  <si>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</si>
  <si>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</si>
  <si>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</si>
  <si>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</si>
  <si>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</si>
  <si>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</si>
  <si>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</si>
  <si>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</si>
  <si>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</si>
  <si>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</si>
  <si>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</si>
  <si>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</si>
  <si>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</si>
  <si>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</si>
  <si>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</si>
  <si>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</si>
  <si>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</si>
  <si>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</si>
  <si>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</si>
  <si>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</si>
  <si>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</si>
  <si>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</si>
  <si>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</si>
  <si>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</si>
  <si>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</si>
  <si>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</si>
  <si>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</si>
  <si>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</si>
  <si>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</si>
  <si>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</si>
  <si>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</si>
  <si>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</si>
  <si>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</si>
  <si>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</si>
  <si>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</si>
  <si>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</si>
  <si>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</si>
  <si>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</si>
  <si>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</si>
  <si>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</si>
  <si>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</si>
  <si>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</si>
  <si>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</si>
  <si>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</si>
  <si>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</si>
  <si>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</si>
  <si>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</si>
  <si>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</si>
  <si>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</si>
  <si>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</si>
  <si>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</si>
  <si>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</si>
  <si>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</si>
  <si>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</si>
  <si>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</si>
  <si>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</si>
  <si>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</si>
  <si>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</si>
  <si>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</si>
  <si>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</si>
  <si>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</si>
  <si>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</si>
  <si>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</si>
  <si>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</si>
  <si>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</si>
  <si>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</si>
  <si>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</si>
  <si>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</si>
  <si>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</si>
  <si>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</si>
  <si>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</si>
  <si>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</si>
  <si>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</si>
  <si>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</si>
  <si>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</si>
  <si>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</si>
  <si>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</si>
  <si>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</si>
  <si>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</si>
  <si>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</si>
  <si>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</si>
  <si>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</si>
  <si>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</si>
  <si>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</si>
  <si>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</si>
  <si>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</si>
  <si>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</si>
  <si>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</si>
  <si>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</si>
  <si>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</si>
  <si>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</si>
  <si>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</si>
  <si>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</si>
  <si>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</si>
  <si>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</si>
  <si>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</si>
  <si>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</si>
  <si>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</si>
  <si>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</si>
  <si>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</si>
  <si>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</si>
  <si>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</si>
  <si>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</si>
  <si>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</si>
  <si>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</si>
  <si>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</si>
  <si>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</si>
  <si>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</si>
  <si>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</si>
  <si>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</si>
  <si>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</si>
  <si>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</si>
  <si>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</si>
  <si>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</si>
  <si>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</si>
  <si>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</si>
  <si>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</si>
  <si>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</si>
  <si>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</si>
  <si>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</si>
  <si>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</si>
  <si>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</si>
  <si>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</si>
  <si>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</si>
  <si>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</si>
  <si>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</si>
  <si>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</si>
  <si>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</si>
  <si>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</si>
  <si>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</si>
  <si>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</si>
  <si>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</si>
  <si>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</si>
  <si>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</si>
  <si>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</si>
  <si>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</si>
  <si>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</si>
  <si>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</si>
  <si>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</si>
  <si>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</si>
  <si>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</si>
  <si>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</si>
  <si>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</si>
  <si>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</si>
  <si>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</si>
  <si>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</si>
  <si>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</si>
  <si>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</si>
  <si>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</si>
  <si>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</si>
  <si>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</si>
  <si>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</si>
  <si>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</si>
  <si>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</si>
  <si>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</si>
  <si>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</si>
  <si>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</si>
  <si>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</si>
  <si>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</si>
  <si>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</si>
  <si>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</si>
  <si>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</si>
  <si>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</si>
  <si>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</si>
  <si>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</si>
  <si>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</si>
  <si>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</si>
  <si>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</si>
  <si>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</si>
  <si>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</si>
  <si>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</si>
  <si>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</si>
  <si>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</si>
  <si>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</si>
  <si>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</si>
  <si>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</si>
  <si>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</si>
  <si>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</si>
  <si>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</si>
  <si>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</si>
  <si>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</si>
  <si>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</si>
  <si>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</si>
  <si>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</si>
  <si>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</si>
  <si>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</si>
  <si>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</si>
  <si>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</si>
  <si>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</si>
  <si>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</si>
  <si>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</si>
  <si>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</si>
  <si>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</si>
  <si>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</si>
  <si>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</si>
  <si>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</si>
  <si>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</si>
  <si>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</si>
  <si>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</si>
  <si>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</si>
  <si>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</si>
  <si>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</si>
  <si>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</si>
  <si>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</si>
  <si>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</si>
  <si>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</si>
  <si>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</si>
  <si>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</si>
  <si>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</si>
  <si>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</si>
  <si>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</si>
  <si>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</si>
  <si>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</si>
  <si>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</si>
  <si>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</si>
  <si>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</si>
  <si>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</si>
  <si>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</si>
  <si>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</si>
  <si>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</si>
  <si>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</si>
  <si>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</si>
  <si>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</si>
  <si>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</si>
  <si>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</si>
  <si>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</si>
  <si>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</si>
  <si>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</si>
  <si>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</si>
  <si>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</si>
  <si>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</si>
  <si>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</si>
  <si>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</si>
  <si>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</si>
  <si>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</si>
  <si>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</si>
  <si>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</si>
  <si>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</si>
  <si>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</si>
  <si>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</si>
  <si>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</si>
  <si>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</si>
  <si>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</si>
  <si>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</si>
  <si>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</si>
  <si>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</si>
  <si>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</si>
  <si>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</si>
  <si>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</si>
  <si>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</si>
  <si>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</si>
  <si>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</si>
  <si>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</si>
  <si>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</si>
  <si>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</si>
  <si>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</si>
  <si>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</si>
  <si>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</si>
  <si>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</si>
  <si>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</si>
  <si>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</si>
  <si>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</si>
  <si>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</si>
  <si>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</si>
  <si>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</si>
  <si>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</si>
  <si>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</si>
  <si>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</si>
  <si>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</si>
  <si>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</si>
  <si>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</si>
  <si>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</si>
  <si>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</si>
  <si>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</si>
  <si>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</si>
  <si>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</si>
  <si>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</si>
  <si>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</si>
  <si>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</si>
  <si>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</si>
  <si>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</si>
  <si>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</si>
  <si>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</si>
  <si>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</si>
  <si>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</si>
  <si>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</si>
  <si>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</si>
  <si>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</si>
  <si>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</si>
  <si>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</si>
  <si>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</si>
  <si>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</si>
  <si>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</si>
  <si>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</si>
  <si>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</si>
  <si>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</si>
  <si>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</si>
  <si>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</si>
  <si>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</si>
  <si>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</si>
  <si>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</si>
  <si>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</si>
  <si>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</si>
  <si>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</si>
  <si>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</si>
  <si>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</si>
  <si>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</si>
  <si>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</si>
  <si>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</si>
  <si>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</si>
  <si>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</si>
  <si>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</si>
  <si>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</si>
  <si>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</si>
  <si>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</si>
  <si>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</si>
  <si>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</si>
  <si>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</si>
  <si>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</si>
  <si>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</si>
  <si>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</si>
  <si>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</si>
  <si>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</si>
  <si>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</si>
  <si>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</si>
  <si>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</si>
  <si>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</si>
  <si>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</si>
  <si>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</si>
  <si>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</si>
  <si>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</si>
  <si>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</si>
  <si>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</si>
  <si>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</si>
  <si>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</si>
  <si>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</si>
  <si>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</si>
  <si>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</si>
  <si>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</si>
  <si>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</si>
  <si>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</si>
  <si>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</si>
  <si>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</si>
  <si>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</si>
  <si>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</si>
  <si>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</si>
  <si>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</si>
  <si>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</si>
  <si>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</si>
  <si>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</si>
  <si>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</si>
  <si>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</si>
  <si>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</si>
  <si>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</si>
  <si>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</si>
  <si>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</si>
  <si>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</si>
  <si>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</si>
  <si>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</si>
  <si>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</si>
  <si>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</si>
  <si>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</si>
  <si>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</si>
  <si>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</si>
  <si>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</si>
  <si>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</si>
  <si>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</si>
  <si>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</si>
  <si>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</si>
  <si>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</si>
  <si>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</si>
  <si>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</si>
  <si>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</si>
  <si>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</si>
  <si>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</si>
  <si>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</si>
  <si>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</si>
  <si>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</si>
  <si>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</si>
  <si>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</si>
  <si>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</si>
  <si>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</si>
  <si>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</si>
  <si>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</si>
  <si>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</si>
  <si>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</si>
  <si>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</si>
  <si>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</si>
  <si>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</si>
  <si>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</si>
  <si>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</si>
  <si>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</si>
  <si>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</si>
  <si>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</si>
  <si>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</si>
  <si>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</si>
  <si>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</si>
  <si>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</si>
  <si>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</si>
  <si>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</si>
  <si>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</si>
  <si>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</si>
  <si>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</si>
  <si>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</si>
  <si>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</si>
  <si>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</si>
  <si>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</si>
  <si>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</si>
  <si>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</si>
  <si>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</si>
  <si>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</si>
  <si>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</si>
  <si>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</si>
  <si>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</si>
  <si>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</si>
  <si>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</si>
  <si>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</si>
  <si>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</si>
  <si>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</si>
  <si>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</si>
  <si>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</si>
  <si>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</si>
  <si>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</si>
  <si>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</si>
  <si>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</si>
  <si>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</si>
  <si>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</si>
  <si>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</si>
  <si>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</si>
  <si>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</si>
  <si>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</si>
  <si>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</si>
  <si>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</si>
  <si>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</si>
  <si>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</si>
  <si>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</si>
  <si>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</si>
  <si>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</si>
  <si>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</si>
  <si>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</si>
  <si>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</si>
  <si>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</si>
  <si>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</si>
  <si>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</si>
  <si>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</si>
  <si>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</si>
  <si>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</si>
  <si>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</si>
  <si>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</si>
  <si>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</si>
  <si>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</si>
  <si>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</si>
  <si>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</si>
  <si>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</si>
  <si>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</si>
  <si>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</si>
  <si>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</si>
  <si>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</si>
  <si>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</si>
  <si>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</si>
  <si>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</si>
  <si>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</si>
  <si>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</si>
  <si>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</si>
  <si>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</si>
  <si>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</si>
  <si>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</si>
  <si>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</si>
  <si>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</si>
  <si>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</si>
  <si>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</si>
  <si>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</si>
  <si>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</si>
  <si>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</si>
  <si>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</si>
  <si>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</si>
  <si>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</si>
  <si>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</si>
  <si>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</si>
  <si>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</si>
  <si>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</si>
  <si>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</si>
  <si>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</si>
  <si>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</si>
  <si>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</si>
  <si>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</si>
  <si>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</si>
  <si>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</si>
  <si>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</si>
  <si>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</si>
  <si>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</si>
  <si>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</si>
  <si>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</si>
  <si>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</si>
  <si>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</si>
  <si>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</si>
  <si>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</si>
  <si>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</si>
  <si>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</si>
  <si>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</si>
  <si>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</si>
  <si>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</si>
  <si>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</si>
  <si>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</si>
  <si>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</si>
  <si>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</si>
  <si>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</si>
  <si>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</si>
  <si>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</si>
  <si>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</si>
  <si>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</si>
  <si>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</si>
  <si>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</si>
  <si>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</si>
  <si>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</si>
  <si>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</si>
  <si>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</si>
  <si>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</si>
  <si>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</si>
  <si>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</si>
  <si>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</si>
  <si>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</si>
  <si>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</si>
  <si>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</si>
  <si>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</si>
  <si>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</si>
  <si>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</si>
  <si>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</si>
  <si>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</si>
  <si>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</si>
  <si>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</si>
  <si>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</si>
  <si>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</si>
  <si>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</si>
  <si>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</si>
  <si>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</si>
  <si>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</si>
  <si>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</si>
  <si>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</si>
  <si>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</si>
  <si>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</si>
  <si>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</si>
  <si>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</si>
  <si>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</si>
  <si>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</si>
  <si>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</si>
  <si>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</si>
  <si>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</si>
  <si>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</si>
  <si>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</si>
  <si>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</si>
  <si>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</si>
  <si>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</si>
  <si>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</si>
  <si>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</si>
  <si>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</si>
  <si>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</si>
  <si>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</si>
  <si>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</si>
  <si>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</si>
  <si>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</si>
  <si>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</si>
  <si>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</si>
  <si>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</si>
  <si>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</si>
  <si>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</si>
  <si>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</si>
  <si>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</si>
  <si>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</si>
  <si>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</si>
  <si>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</si>
  <si>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</si>
  <si>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</si>
  <si>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</si>
  <si>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</si>
  <si>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</si>
  <si>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</si>
  <si>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</si>
  <si>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</si>
  <si>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</si>
  <si>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</si>
  <si>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</si>
  <si>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</si>
  <si>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</si>
  <si>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</si>
  <si>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</si>
  <si>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</si>
  <si>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</si>
  <si>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</si>
  <si>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</si>
  <si>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</si>
  <si>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</si>
  <si>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</si>
  <si>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</si>
  <si>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</si>
  <si>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</si>
  <si>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</si>
  <si>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</si>
  <si>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</si>
  <si>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</si>
  <si>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</si>
  <si>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</si>
  <si>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</si>
  <si>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</si>
  <si>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</si>
  <si>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</si>
  <si>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</si>
  <si>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</si>
  <si>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</si>
  <si>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</si>
  <si>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</si>
  <si>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</si>
  <si>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</si>
  <si>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</si>
  <si>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</si>
  <si>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</si>
  <si>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</si>
  <si>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</si>
  <si>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</si>
  <si>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</si>
  <si>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</si>
  <si>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</si>
  <si>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</si>
  <si>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</si>
  <si>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</si>
  <si>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</si>
  <si>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</si>
  <si>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</si>
  <si>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</si>
  <si>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</si>
  <si>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</si>
  <si>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</si>
  <si>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</si>
  <si>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</si>
  <si>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</si>
  <si>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</si>
  <si>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</si>
  <si>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</si>
  <si>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</si>
  <si>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</si>
  <si>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</si>
  <si>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</si>
  <si>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</si>
  <si>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</si>
  <si>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</si>
  <si>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</si>
  <si>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</si>
  <si>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</si>
  <si>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</si>
  <si>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</si>
  <si>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</si>
  <si>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</si>
  <si>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</si>
  <si>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</si>
  <si>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</si>
  <si>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</si>
  <si>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</si>
  <si>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</si>
  <si>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</si>
  <si>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</si>
  <si>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</si>
  <si>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</si>
  <si>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</si>
  <si>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</si>
  <si>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</si>
  <si>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</si>
  <si>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</si>
  <si>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</si>
  <si>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</si>
  <si>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</si>
  <si>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</si>
  <si>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</si>
  <si>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</si>
  <si>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</si>
  <si>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</si>
  <si>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</si>
  <si>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</si>
  <si>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</si>
  <si>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</si>
  <si>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</si>
  <si>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</si>
  <si>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</si>
  <si>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</si>
  <si>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</si>
  <si>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</si>
  <si>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</si>
  <si>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</si>
  <si>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</si>
  <si>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</si>
  <si>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</si>
  <si>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</si>
  <si>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</si>
  <si>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</si>
  <si>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</si>
  <si>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</si>
  <si>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</si>
  <si>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</si>
  <si>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</si>
  <si>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</si>
  <si>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</si>
  <si>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</si>
  <si>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</si>
  <si>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</si>
  <si>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</si>
  <si>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</si>
  <si>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</si>
  <si>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</si>
  <si>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</si>
  <si>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</si>
  <si>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</si>
  <si>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</si>
  <si>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</si>
  <si>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</si>
  <si>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</si>
  <si>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</si>
  <si>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</si>
  <si>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</si>
  <si>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</si>
  <si>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</si>
  <si>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</si>
  <si>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</si>
  <si>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</si>
  <si>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</si>
  <si>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</si>
  <si>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</si>
  <si>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</si>
  <si>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</si>
  <si>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</si>
  <si>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</si>
  <si>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</si>
  <si>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</si>
  <si>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</si>
  <si>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</si>
  <si>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</si>
  <si>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</si>
  <si>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</si>
  <si>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</si>
  <si>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</si>
  <si>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</si>
  <si>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</si>
  <si>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</si>
  <si>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</si>
  <si>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</si>
  <si>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</si>
  <si>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</si>
  <si>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</si>
  <si>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</si>
  <si>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</si>
  <si>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</si>
  <si>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</si>
  <si>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</si>
  <si>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</si>
  <si>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</si>
  <si>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</si>
  <si>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</si>
  <si>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</si>
  <si>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</si>
  <si>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</si>
  <si>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</si>
  <si>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</si>
  <si>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</si>
  <si>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</si>
  <si>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</si>
  <si>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</si>
  <si>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</si>
  <si>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</si>
  <si>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</si>
  <si>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</si>
  <si>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</si>
  <si>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</si>
  <si>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</si>
  <si>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</si>
  <si>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</si>
  <si>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</si>
  <si>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</si>
  <si>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</si>
  <si>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</si>
  <si>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</si>
  <si>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</si>
  <si>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</si>
  <si>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</si>
  <si>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</si>
  <si>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</si>
  <si>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</si>
  <si>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</si>
  <si>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</si>
  <si>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</si>
  <si>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</si>
  <si>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</si>
  <si>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</si>
  <si>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</si>
  <si>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</si>
  <si>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</si>
  <si>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</si>
  <si>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</si>
  <si>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</si>
  <si>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</si>
  <si>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</si>
  <si>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</si>
  <si>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</si>
  <si>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</si>
  <si>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</si>
  <si>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</si>
  <si>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</si>
  <si>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</si>
  <si>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</si>
  <si>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</si>
  <si>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</si>
  <si>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</si>
  <si>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</si>
  <si>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</si>
  <si>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</si>
  <si>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</si>
  <si>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</si>
  <si>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</si>
  <si>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</si>
  <si>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</si>
  <si>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</si>
  <si>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</si>
  <si>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</si>
  <si>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</si>
  <si>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</si>
  <si>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</si>
  <si>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</si>
  <si>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</si>
  <si>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</si>
  <si>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</si>
  <si>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</si>
  <si>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</si>
  <si>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</si>
  <si>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</si>
  <si>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</si>
  <si>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</si>
  <si>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</si>
  <si>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</si>
  <si>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</si>
  <si>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</si>
  <si>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</si>
  <si>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</si>
  <si>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</si>
  <si>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</si>
  <si>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</si>
  <si>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</si>
  <si>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</si>
  <si>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</si>
  <si>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</si>
  <si>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</si>
  <si>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</si>
  <si>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</si>
  <si>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</si>
  <si>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</si>
  <si>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</si>
  <si>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</si>
  <si>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</si>
  <si>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</si>
  <si>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</si>
  <si>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</si>
  <si>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</si>
  <si>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</si>
  <si>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</si>
  <si>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</si>
  <si>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</si>
  <si>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</si>
  <si>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</si>
  <si>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</si>
  <si>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</si>
  <si>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</si>
  <si>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</si>
  <si>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</si>
  <si>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</si>
  <si>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</si>
  <si>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</si>
  <si>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</si>
  <si>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</si>
  <si>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</si>
  <si>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</si>
  <si>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</si>
  <si>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</si>
  <si>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</si>
  <si>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</si>
  <si>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</si>
  <si>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</si>
  <si>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</si>
  <si>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</si>
  <si>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</si>
  <si>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</si>
  <si>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</si>
  <si>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</si>
  <si>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</si>
  <si>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</si>
  <si>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</si>
  <si>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</si>
  <si>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</si>
  <si>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</si>
  <si>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</si>
  <si>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</si>
  <si>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</si>
  <si>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</si>
  <si>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</si>
  <si>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</si>
  <si>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</si>
  <si>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</si>
  <si>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</si>
  <si>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</si>
  <si>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</si>
  <si>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</si>
  <si>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</si>
  <si>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</si>
  <si>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</si>
  <si>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</si>
  <si>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</si>
  <si>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</si>
  <si>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</si>
  <si>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</si>
  <si>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</si>
  <si>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</si>
  <si>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</si>
  <si>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</si>
  <si>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</si>
  <si>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</si>
  <si>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</si>
  <si>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</si>
  <si>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</si>
  <si>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</si>
  <si>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</si>
  <si>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</si>
  <si>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</si>
  <si>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</si>
  <si>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</si>
  <si>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</si>
  <si>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</si>
  <si>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</si>
  <si>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</si>
  <si>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</si>
  <si>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</si>
  <si>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</si>
  <si>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</si>
  <si>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</si>
  <si>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</si>
  <si>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</si>
  <si>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</si>
  <si>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</si>
  <si>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</si>
  <si>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</si>
  <si>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</si>
  <si>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</si>
  <si>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</si>
  <si>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</si>
  <si>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</si>
  <si>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</si>
  <si>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</si>
  <si>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</si>
  <si>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</si>
  <si>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</si>
  <si>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</si>
  <si>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</si>
  <si>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</si>
  <si>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</si>
  <si>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</si>
  <si>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</si>
  <si>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</si>
  <si>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</si>
  <si>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</si>
  <si>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</si>
  <si>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</si>
  <si>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</si>
  <si>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</si>
  <si>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</si>
  <si>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</si>
  <si>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</si>
  <si>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</si>
  <si>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</si>
  <si>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</si>
  <si>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</si>
  <si>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</si>
  <si>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</si>
  <si>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</si>
  <si>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</si>
  <si>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</si>
  <si>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</si>
  <si>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</si>
  <si>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</si>
  <si>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</si>
  <si>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</si>
  <si>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</si>
  <si>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</si>
  <si>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</si>
  <si>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</si>
  <si>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</si>
  <si>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</si>
  <si>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</si>
  <si>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</si>
  <si>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</si>
  <si>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</si>
  <si>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</si>
  <si>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</si>
  <si>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</si>
  <si>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</si>
  <si>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</si>
  <si>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</si>
  <si>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</si>
  <si>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</si>
  <si>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</si>
  <si>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</si>
  <si>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</si>
  <si>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</si>
  <si>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</si>
  <si>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</si>
  <si>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</si>
  <si>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</si>
  <si>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</si>
  <si>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</si>
  <si>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</si>
  <si>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</si>
  <si>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</si>
  <si>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</si>
  <si>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</si>
  <si>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</si>
  <si>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</si>
  <si>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</si>
  <si>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</si>
  <si>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</si>
  <si>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</si>
  <si>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</si>
  <si>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</si>
  <si>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</si>
  <si>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</si>
  <si>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</si>
  <si>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</si>
  <si>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</si>
  <si>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</si>
  <si>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</si>
  <si>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</si>
  <si>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</si>
  <si>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</si>
  <si>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</si>
  <si>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</si>
  <si>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</si>
  <si>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</si>
  <si>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</si>
  <si>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</si>
  <si>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</si>
  <si>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</si>
  <si>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</si>
  <si>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</si>
  <si>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</si>
  <si>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</si>
  <si>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</si>
  <si>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</si>
  <si>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</si>
  <si>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</si>
  <si>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</si>
  <si>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</si>
  <si>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</si>
  <si>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</si>
  <si>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</si>
  <si>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</si>
  <si>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</si>
  <si>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</si>
  <si>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</si>
  <si>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</si>
  <si>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</si>
  <si>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</si>
  <si>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</si>
  <si>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</si>
  <si>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</si>
  <si>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</si>
  <si>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</si>
  <si>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</si>
  <si>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</si>
  <si>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</si>
  <si>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</si>
  <si>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</si>
  <si>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</si>
  <si>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</si>
  <si>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</si>
  <si>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</si>
  <si>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</si>
  <si>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</si>
  <si>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</si>
  <si>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</si>
  <si>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</si>
  <si>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</si>
  <si>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</si>
  <si>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</si>
  <si>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</si>
  <si>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</si>
  <si>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</si>
  <si>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</si>
  <si>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</si>
  <si>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</si>
  <si>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</si>
  <si>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</si>
  <si>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</si>
  <si>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</si>
  <si>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</si>
  <si>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</si>
  <si>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</si>
  <si>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</si>
  <si>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</si>
  <si>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</si>
  <si>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</si>
  <si>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</si>
  <si>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</si>
  <si>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</si>
  <si>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</si>
  <si>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</si>
  <si>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</si>
  <si>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</si>
  <si>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</si>
  <si>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</si>
  <si>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</si>
  <si>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</si>
  <si>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</si>
  <si>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</si>
  <si>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</si>
  <si>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</si>
  <si>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</si>
  <si>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</si>
  <si>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</si>
  <si>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</si>
  <si>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</si>
  <si>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</si>
  <si>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</si>
  <si>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</si>
  <si>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</si>
  <si>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</si>
  <si>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</si>
  <si>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</si>
  <si>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</si>
  <si>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</si>
  <si>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</si>
  <si>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</si>
  <si>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</si>
  <si>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</si>
  <si>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</si>
  <si>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</si>
  <si>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</si>
  <si>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</si>
  <si>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</si>
  <si>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</si>
  <si>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</si>
  <si>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</si>
  <si>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</si>
  <si>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</si>
  <si>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</si>
  <si>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</si>
  <si>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</si>
  <si>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</si>
  <si>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</si>
  <si>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</si>
  <si>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</si>
  <si>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</si>
  <si>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</si>
  <si>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</si>
  <si>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</si>
  <si>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</si>
  <si>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</si>
  <si>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</si>
  <si>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</si>
  <si>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</si>
  <si>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</si>
  <si>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</si>
  <si>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</si>
  <si>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</si>
  <si>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</si>
  <si>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</si>
  <si>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</si>
  <si>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</si>
  <si>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</si>
  <si>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</si>
  <si>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</si>
  <si>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</si>
  <si>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</si>
  <si>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</si>
  <si>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</si>
  <si>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</si>
  <si>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</si>
  <si>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</si>
  <si>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</si>
  <si>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</si>
  <si>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</si>
  <si>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</si>
  <si>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</si>
  <si>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</si>
  <si>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</si>
  <si>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</si>
  <si>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</si>
  <si>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</si>
  <si>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</si>
  <si>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</si>
  <si>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</si>
  <si>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</si>
  <si>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</si>
  <si>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</si>
  <si>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</si>
  <si>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</si>
  <si>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</si>
  <si>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</si>
  <si>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</si>
  <si>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</si>
  <si>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</si>
  <si>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</si>
  <si>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</si>
  <si>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</si>
  <si>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</si>
  <si>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</si>
  <si>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</si>
  <si>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</si>
  <si>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</si>
  <si>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</si>
  <si>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</si>
  <si>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</si>
  <si>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</si>
  <si>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</si>
  <si>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</si>
  <si>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</si>
  <si>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</si>
  <si>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</si>
  <si>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</si>
  <si>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</si>
  <si>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</si>
  <si>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</si>
  <si>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</si>
  <si>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</si>
  <si>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</si>
  <si>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</si>
  <si>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</si>
  <si>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</si>
  <si>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</si>
  <si>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</si>
  <si>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</si>
  <si>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</si>
  <si>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</si>
  <si>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</si>
  <si>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</si>
  <si>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</si>
  <si>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</si>
  <si>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</si>
  <si>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</si>
  <si>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</si>
  <si>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</si>
  <si>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</si>
  <si>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</si>
  <si>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</si>
  <si>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</si>
  <si>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</si>
  <si>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</si>
  <si>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</si>
  <si>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</si>
  <si>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</si>
  <si>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</si>
  <si>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</si>
  <si>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</si>
  <si>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</si>
  <si>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</si>
  <si>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</si>
  <si>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</si>
  <si>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</si>
  <si>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</si>
  <si>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</si>
  <si>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</si>
  <si>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</si>
  <si>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</si>
  <si>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</si>
  <si>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</si>
  <si>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</si>
  <si>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</si>
  <si>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</si>
  <si>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</si>
  <si>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</si>
  <si>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</si>
  <si>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</si>
  <si>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</si>
  <si>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</si>
  <si>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</si>
  <si>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</si>
  <si>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</si>
  <si>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</si>
  <si>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</si>
  <si>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</si>
  <si>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</si>
  <si>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</si>
  <si>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</si>
  <si>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</si>
  <si>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</si>
  <si>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</si>
  <si>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</si>
  <si>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</si>
  <si>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</si>
  <si>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</si>
  <si>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</si>
  <si>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</si>
  <si>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</si>
  <si>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</si>
  <si>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</si>
  <si>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</si>
  <si>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</si>
  <si>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</si>
  <si>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</si>
  <si>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</si>
  <si>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</si>
  <si>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</si>
  <si>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</si>
  <si>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</si>
  <si>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</si>
  <si>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</si>
  <si>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</si>
  <si>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</si>
  <si>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</si>
  <si>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</si>
  <si>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</si>
  <si>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</si>
  <si>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</si>
  <si>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</si>
  <si>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</si>
  <si>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</si>
  <si>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</si>
  <si>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</si>
  <si>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</si>
  <si>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</si>
  <si>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</si>
  <si>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</si>
  <si>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</si>
  <si>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</si>
  <si>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</si>
  <si>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</si>
  <si>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</si>
  <si>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</si>
  <si>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</si>
  <si>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</si>
  <si>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</si>
  <si>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</si>
  <si>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</si>
  <si>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</si>
  <si>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</si>
  <si>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</si>
  <si>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</si>
  <si>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</si>
  <si>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</si>
  <si>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</si>
  <si>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</si>
  <si>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</si>
  <si>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</si>
  <si>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</si>
  <si>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</si>
  <si>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</si>
  <si>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</si>
  <si>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</si>
  <si>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</si>
  <si>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</si>
  <si>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</si>
  <si>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</si>
  <si>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</si>
  <si>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</si>
  <si>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</si>
  <si>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</si>
  <si>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</si>
  <si>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</si>
  <si>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</si>
  <si>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</si>
  <si>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</si>
  <si>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</si>
  <si>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</si>
  <si>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</si>
  <si>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</si>
  <si>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</si>
  <si>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</si>
  <si>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</si>
  <si>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</si>
  <si>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</si>
  <si>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</si>
  <si>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</si>
  <si>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</si>
  <si>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</si>
  <si>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</si>
  <si>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</si>
  <si>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</si>
  <si>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</si>
  <si>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</si>
  <si>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</si>
  <si>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</si>
  <si>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</si>
  <si>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</si>
  <si>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</si>
  <si>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</si>
  <si>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</si>
  <si>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</si>
  <si>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</si>
  <si>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</si>
  <si>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</si>
  <si>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</si>
  <si>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</si>
  <si>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</si>
  <si>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</si>
  <si>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</si>
  <si>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</si>
  <si>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</si>
  <si>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</si>
  <si>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</si>
  <si>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</si>
  <si>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</si>
  <si>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</si>
  <si>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</si>
  <si>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</si>
  <si>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</si>
  <si>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</si>
  <si>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</si>
  <si>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</si>
  <si>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</si>
  <si>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</si>
  <si>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</si>
  <si>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</si>
  <si>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</si>
  <si>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</si>
  <si>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</si>
  <si>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</si>
  <si>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</si>
  <si>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</si>
  <si>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</si>
  <si>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</si>
  <si>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</si>
  <si>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</si>
  <si>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</si>
  <si>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</si>
  <si>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</si>
  <si>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</si>
  <si>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</si>
  <si>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</si>
  <si>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</si>
  <si>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</si>
  <si>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</si>
  <si>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</si>
  <si>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</si>
  <si>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</si>
  <si>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</si>
  <si>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</si>
  <si>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</si>
  <si>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</si>
  <si>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</si>
  <si>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</si>
  <si>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</si>
  <si>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</si>
  <si>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</si>
  <si>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</si>
  <si>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</si>
  <si>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</si>
  <si>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</si>
  <si>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</si>
  <si>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</si>
  <si>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</si>
  <si>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</si>
  <si>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</si>
  <si>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</si>
  <si>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</si>
  <si>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</si>
  <si>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</si>
  <si>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</si>
  <si>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</si>
  <si>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</si>
  <si>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</si>
  <si>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</si>
  <si>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</si>
  <si>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</si>
  <si>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</si>
  <si>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</si>
  <si>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</si>
  <si>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</si>
  <si>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</si>
  <si>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</si>
  <si>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</si>
  <si>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</si>
  <si>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</si>
  <si>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</si>
  <si>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</si>
  <si>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</si>
  <si>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</si>
  <si>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</si>
  <si>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</si>
  <si>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</si>
  <si>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</si>
  <si>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</si>
  <si>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</si>
  <si>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</si>
  <si>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</si>
  <si>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</si>
  <si>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</si>
  <si>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</si>
  <si>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</si>
  <si>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</si>
  <si>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</si>
  <si>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</si>
  <si>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</si>
  <si>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</si>
  <si>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</si>
  <si>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</si>
  <si>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</si>
  <si>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</si>
  <si>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</si>
  <si>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</si>
  <si>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</si>
  <si>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</si>
  <si>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</si>
  <si>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</si>
  <si>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</si>
  <si>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</si>
  <si>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</si>
  <si>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</si>
  <si>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</si>
  <si>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</si>
  <si>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</si>
  <si>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</si>
  <si>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</si>
  <si>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</si>
  <si>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</si>
  <si>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</si>
  <si>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</si>
  <si>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</si>
  <si>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</si>
  <si>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</si>
  <si>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</si>
  <si>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</si>
  <si>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</si>
  <si>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</si>
  <si>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</si>
  <si>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</si>
  <si>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</si>
  <si>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</si>
  <si>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</si>
  <si>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</si>
  <si>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</si>
  <si>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</si>
  <si>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</si>
  <si>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</si>
  <si>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</si>
  <si>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</si>
  <si>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</si>
  <si>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</si>
  <si>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</si>
  <si>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</si>
  <si>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</si>
  <si>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</si>
  <si>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</si>
  <si>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</si>
  <si>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</si>
  <si>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</si>
  <si>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</si>
  <si>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</si>
  <si>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</si>
  <si>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</si>
  <si>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</si>
  <si>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</si>
  <si>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</si>
  <si>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</si>
  <si>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</si>
  <si>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</si>
  <si>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</si>
  <si>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</si>
  <si>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</si>
  <si>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</si>
  <si>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</si>
  <si>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</si>
  <si>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</si>
  <si>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</si>
  <si>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</si>
  <si>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</si>
  <si>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</si>
  <si>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</si>
  <si>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</si>
  <si>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</si>
  <si>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</si>
  <si>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</si>
  <si>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</si>
  <si>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</si>
  <si>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</si>
  <si>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</si>
  <si>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</si>
  <si>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</si>
  <si>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</si>
  <si>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</si>
  <si>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</si>
  <si>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</si>
  <si>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</si>
  <si>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</si>
  <si>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</si>
  <si>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</si>
  <si>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</si>
  <si>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</si>
  <si>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</si>
  <si>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</si>
  <si>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</si>
  <si>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</si>
  <si>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</si>
  <si>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</si>
  <si>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</si>
  <si>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</si>
  <si>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</si>
  <si>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</si>
  <si>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</si>
  <si>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</si>
  <si>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</si>
  <si>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</si>
  <si>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</si>
  <si>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</si>
  <si>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</si>
  <si>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</si>
  <si>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</si>
  <si>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</si>
  <si>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</si>
  <si>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</si>
  <si>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</si>
  <si>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</si>
  <si>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</si>
  <si>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</si>
  <si>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</si>
  <si>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</si>
  <si>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</si>
  <si>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</si>
  <si>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</si>
  <si>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</si>
  <si>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</si>
  <si>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</si>
  <si>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</si>
  <si>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</si>
  <si>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</si>
  <si>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</si>
  <si>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</si>
  <si>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</si>
  <si>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</si>
  <si>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</si>
  <si>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</si>
  <si>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</si>
  <si>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</si>
  <si>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</si>
  <si>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</si>
  <si>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</si>
  <si>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</si>
  <si>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</si>
  <si>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</si>
  <si>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</si>
  <si>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</si>
  <si>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</si>
  <si>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</si>
  <si>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</si>
  <si>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</si>
  <si>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</si>
  <si>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</si>
  <si>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</si>
  <si>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</si>
  <si>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</si>
  <si>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</si>
  <si>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</si>
  <si>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</si>
  <si>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</si>
  <si>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</si>
  <si>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</si>
  <si>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</si>
  <si>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</si>
  <si>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</si>
  <si>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</si>
  <si>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</si>
  <si>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</si>
  <si>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</si>
  <si>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</si>
  <si>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</si>
  <si>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</si>
  <si>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</si>
  <si>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</si>
  <si>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</si>
  <si>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</si>
  <si>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</si>
  <si>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</si>
  <si>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</si>
  <si>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</si>
  <si>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</si>
  <si>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</si>
  <si>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</si>
  <si>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</si>
  <si>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</si>
  <si>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</si>
  <si>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</si>
  <si>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</si>
  <si>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</si>
  <si>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</si>
  <si>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</si>
  <si>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</si>
  <si>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</si>
  <si>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</si>
  <si>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</si>
  <si>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</si>
  <si>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</si>
  <si>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</si>
  <si>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</si>
  <si>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</si>
  <si>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</si>
  <si>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</si>
  <si>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</si>
  <si>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</si>
  <si>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</si>
  <si>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</si>
  <si>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</si>
  <si>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</si>
  <si>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</si>
  <si>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</si>
  <si>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</si>
  <si>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</si>
  <si>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</si>
  <si>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</si>
  <si>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</si>
  <si>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</si>
  <si>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</si>
  <si>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</si>
  <si>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</si>
  <si>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</si>
  <si>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</si>
  <si>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</si>
  <si>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</si>
  <si>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</si>
  <si>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</si>
  <si>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</si>
  <si>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</si>
  <si>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</si>
  <si>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</si>
  <si>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</si>
  <si>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</si>
  <si>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</si>
  <si>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</si>
  <si>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</si>
  <si>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</si>
  <si>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</si>
  <si>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</si>
  <si>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</si>
  <si>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</si>
  <si>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</si>
  <si>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</si>
  <si>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</si>
  <si>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</si>
  <si>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</si>
  <si>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</si>
  <si>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</si>
  <si>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</si>
  <si>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</si>
  <si>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</si>
  <si>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</si>
  <si>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</si>
  <si>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</si>
  <si>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</si>
  <si>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</si>
  <si>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</si>
  <si>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</si>
  <si>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</si>
  <si>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</si>
  <si>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</si>
  <si>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</si>
  <si>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</si>
  <si>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</si>
  <si>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</si>
  <si>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</si>
  <si>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</si>
  <si>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</si>
  <si>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</si>
  <si>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</si>
  <si>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</si>
  <si>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</si>
  <si>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</si>
  <si>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</si>
  <si>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</si>
  <si>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</si>
  <si>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</si>
  <si>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</si>
  <si>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</si>
  <si>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</si>
  <si>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</si>
  <si>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</si>
  <si>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</si>
  <si>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</si>
  <si>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</si>
  <si>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</si>
  <si>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</si>
  <si>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</si>
  <si>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</si>
  <si>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</si>
  <si>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</si>
  <si>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</si>
  <si>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</si>
  <si>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</si>
  <si>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</si>
  <si>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</si>
  <si>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</si>
  <si>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</si>
  <si>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</si>
  <si>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</si>
  <si>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</si>
  <si>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</si>
  <si>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</si>
  <si>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</si>
  <si>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</si>
  <si>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</si>
  <si>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</si>
  <si>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</si>
  <si>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</si>
  <si>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</si>
  <si>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</si>
  <si>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</si>
  <si>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</si>
  <si>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</si>
  <si>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</si>
  <si>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</si>
  <si>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</si>
  <si>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</si>
  <si>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</si>
  <si>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</si>
  <si>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</si>
  <si>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</si>
  <si>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</si>
  <si>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</si>
  <si>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</si>
  <si>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</si>
  <si>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</si>
  <si>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</si>
  <si>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</si>
  <si>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</si>
  <si>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</si>
  <si>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</si>
  <si>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</si>
  <si>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</si>
  <si>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</si>
  <si>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</si>
  <si>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</si>
  <si>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</si>
  <si>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</si>
  <si>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</si>
  <si>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</si>
  <si>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</si>
  <si>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</si>
  <si>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</si>
  <si>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</si>
  <si>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</si>
  <si>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</si>
  <si>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</si>
  <si>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</si>
  <si>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</si>
  <si>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</si>
  <si>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</si>
  <si>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</si>
  <si>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</si>
  <si>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</si>
  <si>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</si>
  <si>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</si>
  <si>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</si>
  <si>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</si>
  <si>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</si>
  <si>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</si>
  <si>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</si>
  <si>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</si>
  <si>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</si>
  <si>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</si>
  <si>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</si>
  <si>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</si>
  <si>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</si>
  <si>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</si>
  <si>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</si>
  <si>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</si>
  <si>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</si>
  <si>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</si>
  <si>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</si>
  <si>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</si>
  <si>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</si>
  <si>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</si>
  <si>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</si>
  <si>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</si>
  <si>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</si>
  <si>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</si>
  <si>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</si>
  <si>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</si>
  <si>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</si>
  <si>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</si>
  <si>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</si>
  <si>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</si>
  <si>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</si>
  <si>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</si>
  <si>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</si>
  <si>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</si>
  <si>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</si>
  <si>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</si>
  <si>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</si>
  <si>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</si>
  <si>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</si>
  <si>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</si>
  <si>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</si>
  <si>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</si>
  <si>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</si>
  <si>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</si>
  <si>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</si>
  <si>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</si>
  <si>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</si>
  <si>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</si>
  <si>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</si>
  <si>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</si>
  <si>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</si>
  <si>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</si>
  <si>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</si>
  <si>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</si>
  <si>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</si>
  <si>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</si>
  <si>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</si>
  <si>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</si>
  <si>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</si>
  <si>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</si>
  <si>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</si>
  <si>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</si>
  <si>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</si>
  <si>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</si>
  <si>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</si>
  <si>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</si>
  <si>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</si>
  <si>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</si>
  <si>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</si>
  <si>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</si>
  <si>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</si>
  <si>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</si>
  <si>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</si>
  <si>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</si>
  <si>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</si>
  <si>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</si>
  <si>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</si>
  <si>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</si>
  <si>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</si>
  <si>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</si>
  <si>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</si>
  <si>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</si>
  <si>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</si>
  <si>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</si>
  <si>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</si>
  <si>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</si>
  <si>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</si>
  <si>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</si>
  <si>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</si>
  <si>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</si>
  <si>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</si>
  <si>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</si>
  <si>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</si>
  <si>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</si>
  <si>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</si>
  <si>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</si>
  <si>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</si>
  <si>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</si>
  <si>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</si>
  <si>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</si>
  <si>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</si>
  <si>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</si>
  <si>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</si>
  <si>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</si>
  <si>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</si>
  <si>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</si>
  <si>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</si>
  <si>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</si>
  <si>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</si>
  <si>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</si>
  <si>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</si>
  <si>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</si>
  <si>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</si>
  <si>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</si>
  <si>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</si>
  <si>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</si>
  <si>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</si>
  <si>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</si>
  <si>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</si>
  <si>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</si>
  <si>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</si>
  <si>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</si>
  <si>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</si>
  <si>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</si>
  <si>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</si>
  <si>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</si>
  <si>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</si>
  <si>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</si>
  <si>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</si>
  <si>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</si>
  <si>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</si>
  <si>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</si>
  <si>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</si>
  <si>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</si>
  <si>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</si>
  <si>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</si>
  <si>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</si>
  <si>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</si>
  <si>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</si>
  <si>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</si>
  <si>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</si>
  <si>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</si>
  <si>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</si>
  <si>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</si>
  <si>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</si>
  <si>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</si>
  <si>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</si>
  <si>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</si>
  <si>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</si>
  <si>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</si>
  <si>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</si>
  <si>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</si>
  <si>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</si>
  <si>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</si>
  <si>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</si>
  <si>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</si>
  <si>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</si>
  <si>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</si>
  <si>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</si>
  <si>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</si>
  <si>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</si>
  <si>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</si>
  <si>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</si>
  <si>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</si>
  <si>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</si>
  <si>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</si>
  <si>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</si>
  <si>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</si>
  <si>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</si>
  <si>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</si>
  <si>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</si>
  <si>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</si>
  <si>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</si>
  <si>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</si>
  <si>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</si>
  <si>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</si>
  <si>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</si>
  <si>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</si>
  <si>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</si>
  <si>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</si>
  <si>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</si>
  <si>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</si>
  <si>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</si>
  <si>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</si>
  <si>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</si>
  <si>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</si>
  <si>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</si>
  <si>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</si>
  <si>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</si>
  <si>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</si>
  <si>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</si>
  <si>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</si>
  <si>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</si>
  <si>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</si>
  <si>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</si>
  <si>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</si>
  <si>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</si>
  <si>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</si>
  <si>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</si>
  <si>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</si>
  <si>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</si>
  <si>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</si>
  <si>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</si>
  <si>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</si>
  <si>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</si>
  <si>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</si>
  <si>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</si>
  <si>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</si>
  <si>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</si>
  <si>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</si>
  <si>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</si>
  <si>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</si>
  <si>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</si>
  <si>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</si>
  <si>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</si>
  <si>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</si>
  <si>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</si>
  <si>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</si>
  <si>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</si>
  <si>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</si>
  <si>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</si>
  <si>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</si>
  <si>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</si>
  <si>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</si>
  <si>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</si>
  <si>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</si>
  <si>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</si>
  <si>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</si>
  <si>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</si>
  <si>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</si>
  <si>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</si>
  <si>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</si>
  <si>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</si>
  <si>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</si>
  <si>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</si>
  <si>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</si>
  <si>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</si>
  <si>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</si>
  <si>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</si>
  <si>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</si>
  <si>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</si>
  <si>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</si>
  <si>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</si>
  <si>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</si>
  <si>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</si>
  <si>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</si>
  <si>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</si>
  <si>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</si>
  <si>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</si>
  <si>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</si>
  <si>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</si>
  <si>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</si>
  <si>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</si>
  <si>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</si>
  <si>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</si>
  <si>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</si>
  <si>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</si>
  <si>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</si>
  <si>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</si>
  <si>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</si>
  <si>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</si>
  <si>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</si>
  <si>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</si>
  <si>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</si>
  <si>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</si>
  <si>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</si>
  <si>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</si>
  <si>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</si>
  <si>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</si>
  <si>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</si>
  <si>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</si>
  <si>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</si>
  <si>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</si>
  <si>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</si>
  <si>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</si>
  <si>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</si>
  <si>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</si>
  <si>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</si>
  <si>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</si>
  <si>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</si>
  <si>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</si>
  <si>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</si>
  <si>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</si>
  <si>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</si>
  <si>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</si>
  <si>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</si>
  <si>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</si>
  <si>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</si>
  <si>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</si>
  <si>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</si>
  <si>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</si>
  <si>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</si>
  <si>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</si>
  <si>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</si>
  <si>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</si>
  <si>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</si>
  <si>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</si>
  <si>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</si>
  <si>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</si>
  <si>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</si>
  <si>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</si>
  <si>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</si>
  <si>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</si>
  <si>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</si>
  <si>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</si>
  <si>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</si>
  <si>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</si>
  <si>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</si>
  <si>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</si>
  <si>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</si>
  <si>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</si>
  <si>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</si>
  <si>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</si>
  <si>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</si>
  <si>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</si>
  <si>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</si>
  <si>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</si>
  <si>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</si>
  <si>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</si>
  <si>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</si>
  <si>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</si>
  <si>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</si>
  <si>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</si>
  <si>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</si>
  <si>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</si>
  <si>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</si>
  <si>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</si>
  <si>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</si>
  <si>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</si>
  <si>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</si>
  <si>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</si>
  <si>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</si>
  <si>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</si>
  <si>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</si>
  <si>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</si>
  <si>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</si>
  <si>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</si>
  <si>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</si>
  <si>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</si>
  <si>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</si>
  <si>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</si>
  <si>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</si>
  <si>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</si>
  <si>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</si>
  <si>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</si>
  <si>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</si>
  <si>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</si>
  <si>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</si>
  <si>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</si>
  <si>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</si>
  <si>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</si>
  <si>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</si>
  <si>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</si>
  <si>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</si>
  <si>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</si>
  <si>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</si>
  <si>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</si>
  <si>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</si>
  <si>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</si>
  <si>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</si>
  <si>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</si>
  <si>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</si>
  <si>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</si>
  <si>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</si>
  <si>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</si>
  <si>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</si>
  <si>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</si>
  <si>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</si>
  <si>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</si>
  <si>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</si>
  <si>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</si>
  <si>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</si>
  <si>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</si>
  <si>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</si>
  <si>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</si>
  <si>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</si>
  <si>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</si>
  <si>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</si>
  <si>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</si>
  <si>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</si>
  <si>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</si>
  <si>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</si>
  <si>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</si>
  <si>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</si>
  <si>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</si>
  <si>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</si>
  <si>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</si>
  <si>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</si>
  <si>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</si>
  <si>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</si>
  <si>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</si>
  <si>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</si>
  <si>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</si>
  <si>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</si>
  <si>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</si>
  <si>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</si>
  <si>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</si>
  <si>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</si>
  <si>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</si>
  <si>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</si>
  <si>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</si>
  <si>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</si>
  <si>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</si>
  <si>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</si>
  <si>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</si>
  <si>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</si>
  <si>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</si>
  <si>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</si>
  <si>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</si>
  <si>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</si>
  <si>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</si>
  <si>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</si>
  <si>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</si>
  <si>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</si>
  <si>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</si>
  <si>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</si>
  <si>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</si>
  <si>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</si>
  <si>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</si>
  <si>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</si>
  <si>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</si>
  <si>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</si>
  <si>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</si>
  <si>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</si>
  <si>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</si>
  <si>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</si>
  <si>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</si>
  <si>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</si>
  <si>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</si>
  <si>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</si>
  <si>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</si>
  <si>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</si>
  <si>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</si>
  <si>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</si>
  <si>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</si>
  <si>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</si>
  <si>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</si>
  <si>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</si>
  <si>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</si>
  <si>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</si>
  <si>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</si>
  <si>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</si>
  <si>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</si>
  <si>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</si>
  <si>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</si>
  <si>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</si>
  <si>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</si>
  <si>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</si>
  <si>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</si>
  <si>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</si>
  <si>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</si>
  <si>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</si>
  <si>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</si>
  <si>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</si>
  <si>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</si>
  <si>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</si>
  <si>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</si>
  <si>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</si>
  <si>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</si>
  <si>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</si>
  <si>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</si>
  <si>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</si>
  <si>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</si>
  <si>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</si>
  <si>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</si>
  <si>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</si>
  <si>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</si>
  <si>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</si>
  <si>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</si>
  <si>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</si>
  <si>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</si>
  <si>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</si>
  <si>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</si>
  <si>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</si>
  <si>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</si>
  <si>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</si>
  <si>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</si>
  <si>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</si>
  <si>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</si>
  <si>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</si>
  <si>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</si>
  <si>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</si>
  <si>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</si>
  <si>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</si>
  <si>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</si>
  <si>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</si>
  <si>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</si>
  <si>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</si>
  <si>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</si>
  <si>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</si>
  <si>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</si>
  <si>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</si>
  <si>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</si>
  <si>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</si>
  <si>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</si>
  <si>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</si>
  <si>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</si>
  <si>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</si>
  <si>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</si>
  <si>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</si>
  <si>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</si>
  <si>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</si>
  <si>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</si>
  <si>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</si>
  <si>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</si>
  <si>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</si>
  <si>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</si>
  <si>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</si>
  <si>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</si>
  <si>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</si>
  <si>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</si>
  <si>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</si>
  <si>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</si>
  <si>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</si>
  <si>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</si>
  <si>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</si>
  <si>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</si>
  <si>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</si>
  <si>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</si>
  <si>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</si>
  <si>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</si>
  <si>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</si>
  <si>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</si>
  <si>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</si>
  <si>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</si>
  <si>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</si>
  <si>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</si>
  <si>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</si>
  <si>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</si>
  <si>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</si>
  <si>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</si>
  <si>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</si>
  <si>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</si>
  <si>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</si>
  <si>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</si>
  <si>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</si>
  <si>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</si>
  <si>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</si>
  <si>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</si>
  <si>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</si>
  <si>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</si>
  <si>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</si>
  <si>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</si>
  <si>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</si>
  <si>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</si>
  <si>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</si>
  <si>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</si>
  <si>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</si>
  <si>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</si>
  <si>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</si>
  <si>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</si>
  <si>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</si>
  <si>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</si>
  <si>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</si>
  <si>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</si>
  <si>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</si>
  <si>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</si>
  <si>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</si>
  <si>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</si>
  <si>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</si>
  <si>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</si>
  <si>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</si>
  <si>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</si>
  <si>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</si>
  <si>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</si>
  <si>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</si>
  <si>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</si>
  <si>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</si>
  <si>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</si>
  <si>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</si>
  <si>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</si>
  <si>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</si>
  <si>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</si>
  <si>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</si>
  <si>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</si>
  <si>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</si>
  <si>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</si>
  <si>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</si>
  <si>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</si>
  <si>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</si>
  <si>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</si>
  <si>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</si>
  <si>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</si>
  <si>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</si>
  <si>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</si>
  <si>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</si>
  <si>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</si>
  <si>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</si>
  <si>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</si>
  <si>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</si>
  <si>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</si>
  <si>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</si>
  <si>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</si>
  <si>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</si>
  <si>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</si>
  <si>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</si>
  <si>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</si>
  <si>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</si>
  <si>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</si>
  <si>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</si>
  <si>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</si>
  <si>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</si>
  <si>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</si>
  <si>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</si>
  <si>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</si>
  <si>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</si>
  <si>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</si>
  <si>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</si>
  <si>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</si>
  <si>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</si>
  <si>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</si>
  <si>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</si>
  <si>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</si>
  <si>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</si>
  <si>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</si>
  <si>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</si>
  <si>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</si>
  <si>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</si>
  <si>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</si>
  <si>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</si>
  <si>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</si>
  <si>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</si>
  <si>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</si>
  <si>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</si>
  <si>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</si>
  <si>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</si>
  <si>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</si>
  <si>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</si>
  <si>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</si>
  <si>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</si>
  <si>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</si>
  <si>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</si>
  <si>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</si>
  <si>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</si>
  <si>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</si>
  <si>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</si>
  <si>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</si>
  <si>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</si>
  <si>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</si>
  <si>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</si>
  <si>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</si>
  <si>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</si>
  <si>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</si>
  <si>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</si>
  <si>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</si>
  <si>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</si>
  <si>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</si>
  <si>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</si>
  <si>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</si>
  <si>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</si>
  <si>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</si>
  <si>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</si>
  <si>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</si>
  <si>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</si>
  <si>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</si>
  <si>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</si>
  <si>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</si>
  <si>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</si>
  <si>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</si>
  <si>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</si>
  <si>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</si>
  <si>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</si>
  <si>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</si>
  <si>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</si>
  <si>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</si>
  <si>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</si>
  <si>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</si>
  <si>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</si>
  <si>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</si>
  <si>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</si>
  <si>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</si>
  <si>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</si>
  <si>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</si>
  <si>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</si>
  <si>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</si>
  <si>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</si>
  <si>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</si>
  <si>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</si>
  <si>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</si>
  <si>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</si>
  <si>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</si>
  <si>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</si>
  <si>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</si>
  <si>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</si>
  <si>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</si>
  <si>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</si>
  <si>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</si>
  <si>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</si>
  <si>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</si>
  <si>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</si>
  <si>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</si>
  <si>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</si>
  <si>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</si>
  <si>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</si>
  <si>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</si>
  <si>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</si>
  <si>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</si>
  <si>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</si>
  <si>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</si>
  <si>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</si>
  <si>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</si>
  <si>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</si>
  <si>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</si>
  <si>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</si>
  <si>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</si>
  <si>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</si>
  <si>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</si>
  <si>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</si>
  <si>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</si>
  <si>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</si>
  <si>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</si>
  <si>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</si>
  <si>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</si>
  <si>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</si>
  <si>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</si>
  <si>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</si>
  <si>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</si>
  <si>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</si>
  <si>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</si>
  <si>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</si>
  <si>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</si>
  <si>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</si>
  <si>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</si>
  <si>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</si>
  <si>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</si>
  <si>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</si>
  <si>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</si>
  <si>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</si>
  <si>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</si>
  <si>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</si>
  <si>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</si>
  <si>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</si>
  <si>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</si>
  <si>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</si>
  <si>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</si>
  <si>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</si>
  <si>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</si>
  <si>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</si>
  <si>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</si>
  <si>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</si>
  <si>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</si>
  <si>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</si>
  <si>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</si>
  <si>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</si>
  <si>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</si>
  <si>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</si>
  <si>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</si>
  <si>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</si>
  <si>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</si>
  <si>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</si>
  <si>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</si>
  <si>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</si>
  <si>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</si>
  <si>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</si>
  <si>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</si>
  <si>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</si>
  <si>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</si>
  <si>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</si>
  <si>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</si>
  <si>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</si>
  <si>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</si>
  <si>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</si>
  <si>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</si>
  <si>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</si>
  <si>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</si>
  <si>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</si>
  <si>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</si>
  <si>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</si>
  <si>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</si>
  <si>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</si>
  <si>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</si>
  <si>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</si>
  <si>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</si>
  <si>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</si>
  <si>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</si>
  <si>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</si>
  <si>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</si>
  <si>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</si>
  <si>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</si>
  <si>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</si>
  <si>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</si>
  <si>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</si>
  <si>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</si>
  <si>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</si>
  <si>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</si>
  <si>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</si>
  <si>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</si>
  <si>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</si>
  <si>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</si>
  <si>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</si>
  <si>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</si>
  <si>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</si>
  <si>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</si>
  <si>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</si>
  <si>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</si>
  <si>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</si>
  <si>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</si>
  <si>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</si>
  <si>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</si>
  <si>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</si>
  <si>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</si>
  <si>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</si>
  <si>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</si>
  <si>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</si>
  <si>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</si>
  <si>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</si>
  <si>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</si>
  <si>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</si>
  <si>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</si>
  <si>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</si>
  <si>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</si>
  <si>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</si>
  <si>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</si>
  <si>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</si>
  <si>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</si>
  <si>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</si>
  <si>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</si>
  <si>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</si>
  <si>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</si>
  <si>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</si>
  <si>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</si>
  <si>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</si>
  <si>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</si>
  <si>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</si>
  <si>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</si>
  <si>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</si>
  <si>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</si>
  <si>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</si>
  <si>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</si>
  <si>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</si>
  <si>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</si>
  <si>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</si>
  <si>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</si>
  <si>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</si>
  <si>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</si>
  <si>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</si>
  <si>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</si>
  <si>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</si>
  <si>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</si>
  <si>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</si>
  <si>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</si>
  <si>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</si>
  <si>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</si>
  <si>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</si>
  <si>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</si>
  <si>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</si>
  <si>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</si>
  <si>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</si>
  <si>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</si>
  <si>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</si>
  <si>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</si>
  <si>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</si>
  <si>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</si>
  <si>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</si>
  <si>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</si>
  <si>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</si>
  <si>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</si>
  <si>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</si>
  <si>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</si>
  <si>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</si>
  <si>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</si>
  <si>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</si>
  <si>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</si>
  <si>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</si>
  <si>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</si>
  <si>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</si>
  <si>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</si>
  <si>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</si>
  <si>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</si>
  <si>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</si>
  <si>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</si>
  <si>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</si>
  <si>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</si>
  <si>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</si>
  <si>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</si>
  <si>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</si>
  <si>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</si>
  <si>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</si>
  <si>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</si>
  <si>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</si>
  <si>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</si>
  <si>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</si>
  <si>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</si>
  <si>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</si>
  <si>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</si>
  <si>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</si>
  <si>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</si>
  <si>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</si>
  <si>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</si>
  <si>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</si>
  <si>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</si>
  <si>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</si>
  <si>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</si>
  <si>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</si>
  <si>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</si>
  <si>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</si>
  <si>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</si>
  <si>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</si>
  <si>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</si>
  <si>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</si>
  <si>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</si>
  <si>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</si>
  <si>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</si>
  <si>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</si>
  <si>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</si>
  <si>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</si>
  <si>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</si>
  <si>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</si>
  <si>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</si>
  <si>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</si>
  <si>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</si>
  <si>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</si>
  <si>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</si>
  <si>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</si>
  <si>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</si>
  <si>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</si>
  <si>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</si>
  <si>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</si>
  <si>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</si>
  <si>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</si>
  <si>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</si>
  <si>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</si>
  <si>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</si>
  <si>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</si>
  <si>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</si>
  <si>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</si>
  <si>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</si>
  <si>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</si>
  <si>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</si>
  <si>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</si>
  <si>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</si>
  <si>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</si>
  <si>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</si>
  <si>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</si>
  <si>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</si>
  <si>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</si>
  <si>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</si>
  <si>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</si>
  <si>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</si>
  <si>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</si>
  <si>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</si>
  <si>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</si>
  <si>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</si>
  <si>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</si>
  <si>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</si>
  <si>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</si>
  <si>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</si>
  <si>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</si>
  <si>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</si>
  <si>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</si>
  <si>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</si>
  <si>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</si>
  <si>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</si>
  <si>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</si>
  <si>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</si>
  <si>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</si>
  <si>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</si>
  <si>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</si>
  <si>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</si>
  <si>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</si>
  <si>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</si>
  <si>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</si>
  <si>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</si>
  <si>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</si>
  <si>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</si>
  <si>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</si>
  <si>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</si>
  <si>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</si>
  <si>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</si>
  <si>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</si>
  <si>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</si>
  <si>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</si>
  <si>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</si>
  <si>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</si>
  <si>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</si>
  <si>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</si>
  <si>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</si>
  <si>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</si>
  <si>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</si>
  <si>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</si>
  <si>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</si>
  <si>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</si>
  <si>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</si>
  <si>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</si>
  <si>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</si>
  <si>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</si>
  <si>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</si>
  <si>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</si>
  <si>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</si>
  <si>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</si>
  <si>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</si>
  <si>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</si>
  <si>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</si>
  <si>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</si>
  <si>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</si>
  <si>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</si>
  <si>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</si>
  <si>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</si>
  <si>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</si>
  <si>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</si>
  <si>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</si>
  <si>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</si>
  <si>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</si>
  <si>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</si>
  <si>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</si>
  <si>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</si>
  <si>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</si>
  <si>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</si>
  <si>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</si>
  <si>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</si>
  <si>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</si>
  <si>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</si>
  <si>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</si>
  <si>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</si>
  <si>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</si>
  <si>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</si>
  <si>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</si>
  <si>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</si>
  <si>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</si>
  <si>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</si>
  <si>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</si>
  <si>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</si>
  <si>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</si>
  <si>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</si>
  <si>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</si>
  <si>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</si>
  <si>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</si>
  <si>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</si>
  <si>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</si>
  <si>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</si>
  <si>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</si>
  <si>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</si>
  <si>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</si>
  <si>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</si>
  <si>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</si>
  <si>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</si>
  <si>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</si>
  <si>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</si>
  <si>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</si>
  <si>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</si>
  <si>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</si>
  <si>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</si>
  <si>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</si>
  <si>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</si>
  <si>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</si>
  <si>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</si>
  <si>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</si>
  <si>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</si>
  <si>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</si>
  <si>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</si>
  <si>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</si>
  <si>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</si>
  <si>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</si>
  <si>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</si>
  <si>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</si>
  <si>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</si>
  <si>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</si>
  <si>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</si>
  <si>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</si>
  <si>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</si>
  <si>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</si>
  <si>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</si>
  <si>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</si>
  <si>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</si>
  <si>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</si>
  <si>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</si>
  <si>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</si>
  <si>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</si>
  <si>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</si>
  <si>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</si>
  <si>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</si>
  <si>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</si>
  <si>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</si>
  <si>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</si>
  <si>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</si>
  <si>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</si>
  <si>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</si>
  <si>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</si>
  <si>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</si>
  <si>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</si>
  <si>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</si>
  <si>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</si>
  <si>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</si>
  <si>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</si>
  <si>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</si>
  <si>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</si>
  <si>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</si>
  <si>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</si>
  <si>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</si>
  <si>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</si>
  <si>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</si>
  <si>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</si>
  <si>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</si>
  <si>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</si>
  <si>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</si>
  <si>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</si>
  <si>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</si>
  <si>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</si>
  <si>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</si>
  <si>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</si>
  <si>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</si>
  <si>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</si>
  <si>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</si>
  <si>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</si>
  <si>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</si>
  <si>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</si>
  <si>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</si>
  <si>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</si>
  <si>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</si>
  <si>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</si>
  <si>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</si>
  <si>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</si>
  <si>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</si>
  <si>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</si>
  <si>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</si>
  <si>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</si>
  <si>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</si>
  <si>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</si>
  <si>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</si>
  <si>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</si>
  <si>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</si>
  <si>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</si>
  <si>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</si>
  <si>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</si>
  <si>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</si>
  <si>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</si>
  <si>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</si>
  <si>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</si>
  <si>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</si>
  <si>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</si>
  <si>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</si>
  <si>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</si>
  <si>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</si>
  <si>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</si>
  <si>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</si>
  <si>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</si>
  <si>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</si>
  <si>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</si>
  <si>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</si>
  <si>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</si>
  <si>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</si>
  <si>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</si>
  <si>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</si>
  <si>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</si>
  <si>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</si>
  <si>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</si>
  <si>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</si>
  <si>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</si>
  <si>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</si>
  <si>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</si>
  <si>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</si>
  <si>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</si>
  <si>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</si>
  <si>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</si>
  <si>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</si>
  <si>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</si>
  <si>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</si>
  <si>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</si>
  <si>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</si>
  <si>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</si>
  <si>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</si>
  <si>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</si>
  <si>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</si>
  <si>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</si>
  <si>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</si>
  <si>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</si>
  <si>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</si>
  <si>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</si>
  <si>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</si>
  <si>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</si>
  <si>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</si>
  <si>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</si>
  <si>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</si>
  <si>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</si>
  <si>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</si>
  <si>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</si>
  <si>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</si>
  <si>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</si>
  <si>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</si>
  <si>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</si>
  <si>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</si>
  <si>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</si>
  <si>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</si>
  <si>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</si>
  <si>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</si>
  <si>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</si>
  <si>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</si>
  <si>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</si>
  <si>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</si>
  <si>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</si>
  <si>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</si>
  <si>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</si>
  <si>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</si>
  <si>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</si>
  <si>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</si>
  <si>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</si>
  <si>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</si>
  <si>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</si>
  <si>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</si>
  <si>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</si>
  <si>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</si>
  <si>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</si>
  <si>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</si>
  <si>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</si>
  <si>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</si>
  <si>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</si>
  <si>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</si>
  <si>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</si>
  <si>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</si>
  <si>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</si>
  <si>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</si>
  <si>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</si>
  <si>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</si>
  <si>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</si>
  <si>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</si>
  <si>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</si>
  <si>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</si>
  <si>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</si>
  <si>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</si>
  <si>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</si>
  <si>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</si>
  <si>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</si>
  <si>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</si>
  <si>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</si>
  <si>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</si>
  <si>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</si>
  <si>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</si>
  <si>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</si>
  <si>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</si>
  <si>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</si>
  <si>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</si>
  <si>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</si>
  <si>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</si>
  <si>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</si>
  <si>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</si>
  <si>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</si>
  <si>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</si>
  <si>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</si>
  <si>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</si>
  <si>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</si>
  <si>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</si>
  <si>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</si>
  <si>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</si>
  <si>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</si>
  <si>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</si>
  <si>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</si>
  <si>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</si>
  <si>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</si>
  <si>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</si>
  <si>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</si>
  <si>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</si>
  <si>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</si>
  <si>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</si>
  <si>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</si>
  <si>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</si>
  <si>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</si>
  <si>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</si>
  <si>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</si>
  <si>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</si>
  <si>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</si>
  <si>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</si>
  <si>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</si>
  <si>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</si>
  <si>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</si>
  <si>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</si>
  <si>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</si>
  <si>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</si>
  <si>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</si>
  <si>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</si>
  <si>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</si>
  <si>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</si>
  <si>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</si>
  <si>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</si>
  <si>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</si>
  <si>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</si>
  <si>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</si>
  <si>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</si>
  <si>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</si>
  <si>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</si>
  <si>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</si>
  <si>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</si>
  <si>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</si>
  <si>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</si>
  <si>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</si>
  <si>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</si>
  <si>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</si>
  <si>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</si>
  <si>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</si>
  <si>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</si>
  <si>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</si>
  <si>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</si>
  <si>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</si>
  <si>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</si>
  <si>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</si>
  <si>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</si>
  <si>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</si>
  <si>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</si>
  <si>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</si>
  <si>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</si>
  <si>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</si>
  <si>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</si>
  <si>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</si>
  <si>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</si>
  <si>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</si>
  <si>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</si>
  <si>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</si>
  <si>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</si>
  <si>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</si>
  <si>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</si>
  <si>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</si>
  <si>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</si>
  <si>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</si>
  <si>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</si>
  <si>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</si>
  <si>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</si>
  <si>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</si>
  <si>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</si>
  <si>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</si>
  <si>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</si>
  <si>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</si>
  <si>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</si>
  <si>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</si>
  <si>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</si>
  <si>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</si>
  <si>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</si>
  <si>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</si>
  <si>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</si>
  <si>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</si>
  <si>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</si>
  <si>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</si>
  <si>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</si>
  <si>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</si>
  <si>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</si>
  <si>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</si>
  <si>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</si>
  <si>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</si>
  <si>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</si>
  <si>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</si>
  <si>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</si>
  <si>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</si>
  <si>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</si>
  <si>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</si>
  <si>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</si>
  <si>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</si>
  <si>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</si>
  <si>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</si>
  <si>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</si>
  <si>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</si>
  <si>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</si>
  <si>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</si>
  <si>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</si>
  <si>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</si>
  <si>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</si>
  <si>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</si>
  <si>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</si>
  <si>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</si>
  <si>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</si>
  <si>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</si>
  <si>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</si>
  <si>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</si>
  <si>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</si>
  <si>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</si>
  <si>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</si>
  <si>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</si>
  <si>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</si>
  <si>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</si>
  <si>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</si>
  <si>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</si>
  <si>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</si>
  <si>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</si>
  <si>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</si>
  <si>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</si>
  <si>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</si>
  <si>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</si>
  <si>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</si>
  <si>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</si>
  <si>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</si>
  <si>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</si>
  <si>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</si>
  <si>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</si>
  <si>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</si>
  <si>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</si>
  <si>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</si>
  <si>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</si>
  <si>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</si>
  <si>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</si>
  <si>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</si>
  <si>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</si>
  <si>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</si>
  <si>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</si>
  <si>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</si>
  <si>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</si>
  <si>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</si>
  <si>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</si>
  <si>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</si>
  <si>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</si>
  <si>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</si>
  <si>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</si>
  <si>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</si>
  <si>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</si>
  <si>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</si>
  <si>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</si>
  <si>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</si>
  <si>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</si>
  <si>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</si>
  <si>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</si>
  <si>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</si>
  <si>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</si>
  <si>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</si>
  <si>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</si>
  <si>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</si>
  <si>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</si>
  <si>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</si>
  <si>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</si>
  <si>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</si>
  <si>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</si>
  <si>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</si>
  <si>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</si>
  <si>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</si>
  <si>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</si>
  <si>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</si>
  <si>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</si>
  <si>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</si>
  <si>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</si>
  <si>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</si>
  <si>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</si>
  <si>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</si>
  <si>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</si>
  <si>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</si>
  <si>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</si>
  <si>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</si>
  <si>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</si>
  <si>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</si>
  <si>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</si>
  <si>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</si>
  <si>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</si>
  <si>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</si>
  <si>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</si>
  <si>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</si>
  <si>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</si>
  <si>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</si>
  <si>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</si>
  <si>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</si>
  <si>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</si>
  <si>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</si>
  <si>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</si>
  <si>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</si>
  <si>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</si>
  <si>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</si>
  <si>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</si>
  <si>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</si>
  <si>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</si>
  <si>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</si>
  <si>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</si>
  <si>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</si>
  <si>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</si>
  <si>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</si>
  <si>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</si>
  <si>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</si>
  <si>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</si>
  <si>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</si>
  <si>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</si>
  <si>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</si>
  <si>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</si>
  <si>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</si>
  <si>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</si>
  <si>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</si>
  <si>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</si>
  <si>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</si>
  <si>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</si>
  <si>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</si>
  <si>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</si>
  <si>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</si>
  <si>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</si>
  <si>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</si>
  <si>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</si>
  <si>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</si>
  <si>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</si>
  <si>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</si>
  <si>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</si>
  <si>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</si>
  <si>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</si>
  <si>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</si>
  <si>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</si>
  <si>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</si>
  <si>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</si>
  <si>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</si>
  <si>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</si>
  <si>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</si>
  <si>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</si>
  <si>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</si>
  <si>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</si>
  <si>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</si>
  <si>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</si>
  <si>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</si>
  <si>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</si>
  <si>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</si>
  <si>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</si>
  <si>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</si>
  <si>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</si>
  <si>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</si>
  <si>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</si>
  <si>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</si>
  <si>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</si>
  <si>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</si>
  <si>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</si>
  <si>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</si>
  <si>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</si>
  <si>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</si>
  <si>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</si>
  <si>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</si>
  <si>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</si>
  <si>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</si>
  <si>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</si>
  <si>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</si>
  <si>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</si>
  <si>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</si>
  <si>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</si>
  <si>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</si>
  <si>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</si>
  <si>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</si>
  <si>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</si>
  <si>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</si>
  <si>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</si>
  <si>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</si>
  <si>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</si>
  <si>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</si>
  <si>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</si>
  <si>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</si>
  <si>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</si>
  <si>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</si>
  <si>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</si>
  <si>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</si>
  <si>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</si>
  <si>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</si>
  <si>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</si>
  <si>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</si>
  <si>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</si>
  <si>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</si>
  <si>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</si>
  <si>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</si>
  <si>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</si>
  <si>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</si>
  <si>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</si>
  <si>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</si>
  <si>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</si>
  <si>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</si>
  <si>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</si>
  <si>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</si>
  <si>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</si>
  <si>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</si>
  <si>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</si>
  <si>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</si>
  <si>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</si>
  <si>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</si>
  <si>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</si>
  <si>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</si>
  <si>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</si>
  <si>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</si>
  <si>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</si>
  <si>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</si>
  <si>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</si>
  <si>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</si>
  <si>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</si>
  <si>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</si>
  <si>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</si>
  <si>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</si>
  <si>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</si>
  <si>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</si>
  <si>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</si>
  <si>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</si>
  <si>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</si>
  <si>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</si>
  <si>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</si>
  <si>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</si>
  <si>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</si>
  <si>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</si>
  <si>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</si>
  <si>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</si>
  <si>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</si>
  <si>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</si>
  <si>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</si>
  <si>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</si>
  <si>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</si>
  <si>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</si>
  <si>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</si>
  <si>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</si>
  <si>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</si>
  <si>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</si>
  <si>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</si>
  <si>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</si>
  <si>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</si>
  <si>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</si>
  <si>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</si>
  <si>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</si>
  <si>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</si>
  <si>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</si>
  <si>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</si>
  <si>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</si>
  <si>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</si>
  <si>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</si>
  <si>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</si>
  <si>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</si>
  <si>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</si>
  <si>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</si>
  <si>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</si>
  <si>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</si>
  <si>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</si>
  <si>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</si>
  <si>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</si>
  <si>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</si>
  <si>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</si>
  <si>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</si>
  <si>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</si>
  <si>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</si>
  <si>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</si>
  <si>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</si>
  <si>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</si>
  <si>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</si>
  <si>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</si>
  <si>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</si>
  <si>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</si>
  <si>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</si>
  <si>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</si>
  <si>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</si>
  <si>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</si>
  <si>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</si>
  <si>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</si>
  <si>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</si>
  <si>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</si>
  <si>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</si>
  <si>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</si>
  <si>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</si>
  <si>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</si>
  <si>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</si>
  <si>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</si>
  <si>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</si>
  <si>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</si>
  <si>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</si>
  <si>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</si>
  <si>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</si>
  <si>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</si>
  <si>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</si>
  <si>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</si>
  <si>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</si>
  <si>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</si>
  <si>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</si>
  <si>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</si>
  <si>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</si>
  <si>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</si>
  <si>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</si>
  <si>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</si>
  <si>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</si>
  <si>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</si>
  <si>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</si>
  <si>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</si>
  <si>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</si>
  <si>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</si>
  <si>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</si>
  <si>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</si>
  <si>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</si>
  <si>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</si>
  <si>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</si>
  <si>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</si>
  <si>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</si>
  <si>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</si>
  <si>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</si>
  <si>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</si>
  <si>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</si>
  <si>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</si>
  <si>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</si>
  <si>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</si>
  <si>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</si>
  <si>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</si>
  <si>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</si>
  <si>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</si>
  <si>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</si>
  <si>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</si>
  <si>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</si>
  <si>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</si>
  <si>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</si>
  <si>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</si>
  <si>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</si>
  <si>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</si>
  <si>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</si>
  <si>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</si>
  <si>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</si>
  <si>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</si>
  <si>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</si>
  <si>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</si>
  <si>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</si>
  <si>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</si>
  <si>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</si>
  <si>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</si>
  <si>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</si>
  <si>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</si>
  <si>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</si>
  <si>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</si>
  <si>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</si>
  <si>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</si>
  <si>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</si>
  <si>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</si>
  <si>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</si>
  <si>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</si>
  <si>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</si>
  <si>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</si>
  <si>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</si>
  <si>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</si>
  <si>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</si>
  <si>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</si>
  <si>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</si>
  <si>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</si>
  <si>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</si>
  <si>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</si>
  <si>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</si>
  <si>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</si>
  <si>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</si>
  <si>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</si>
  <si>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</si>
  <si>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</si>
  <si>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</si>
  <si>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</si>
  <si>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</si>
  <si>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</si>
  <si>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</si>
  <si>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</si>
  <si>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</si>
  <si>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</si>
  <si>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</si>
  <si>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</si>
  <si>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</si>
  <si>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</si>
  <si>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</si>
  <si>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</si>
  <si>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</si>
  <si>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</si>
  <si>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</si>
  <si>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</si>
  <si>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</si>
  <si>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</si>
  <si>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</si>
  <si>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</si>
  <si>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</si>
  <si>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</si>
  <si>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</si>
  <si>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</si>
  <si>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</si>
  <si>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</si>
  <si>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</si>
  <si>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</si>
  <si>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</si>
  <si>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</si>
  <si>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</si>
  <si>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</si>
  <si>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</si>
  <si>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</si>
  <si>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</si>
  <si>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</si>
  <si>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</si>
  <si>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</si>
  <si>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</si>
  <si>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</si>
  <si>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</si>
  <si>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</si>
  <si>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</si>
  <si>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</si>
  <si>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</si>
  <si>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</si>
  <si>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</si>
  <si>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</si>
  <si>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</si>
  <si>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</si>
  <si>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</si>
  <si>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</si>
  <si>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</si>
  <si>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</si>
  <si>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</si>
  <si>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</si>
  <si>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</si>
  <si>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</si>
  <si>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</si>
  <si>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</si>
  <si>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</si>
  <si>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</si>
  <si>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</si>
  <si>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</si>
  <si>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</si>
  <si>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</si>
  <si>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</si>
  <si>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</si>
  <si>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</si>
  <si>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</si>
  <si>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</si>
  <si>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</si>
  <si>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</si>
  <si>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</si>
  <si>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</si>
  <si>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</si>
  <si>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</si>
  <si>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</si>
  <si>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</si>
  <si>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</si>
  <si>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</si>
  <si>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</si>
  <si>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</si>
  <si>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</si>
  <si>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</si>
  <si>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</si>
  <si>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</si>
  <si>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</si>
  <si>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</si>
  <si>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</si>
  <si>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</si>
  <si>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</si>
  <si>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</si>
  <si>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</si>
  <si>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</si>
  <si>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</si>
  <si>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</si>
  <si>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</si>
  <si>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</si>
  <si>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</si>
  <si>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</si>
  <si>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</si>
  <si>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</si>
  <si>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</si>
  <si>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</si>
  <si>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</si>
  <si>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</si>
  <si>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</si>
  <si>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</si>
  <si>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</si>
  <si>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</si>
  <si>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</si>
  <si>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</si>
  <si>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</si>
  <si>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</si>
  <si>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</si>
  <si>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</si>
  <si>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</si>
  <si>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</si>
  <si>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</si>
  <si>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</si>
  <si>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</si>
  <si>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</si>
  <si>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</si>
  <si>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</si>
  <si>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</si>
  <si>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</si>
  <si>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</si>
  <si>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</si>
  <si>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</si>
  <si>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</si>
  <si>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</si>
  <si>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</si>
  <si>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</si>
  <si>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</si>
  <si>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</si>
  <si>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</si>
  <si>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</si>
  <si>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</si>
  <si>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</si>
  <si>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</si>
  <si>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</si>
  <si>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</si>
  <si>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</si>
  <si>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</si>
  <si>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</si>
  <si>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</si>
  <si>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</si>
  <si>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</si>
  <si>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</si>
  <si>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</si>
  <si>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</si>
  <si>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</si>
  <si>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</si>
  <si>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</si>
  <si>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</si>
  <si>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</si>
  <si>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</si>
  <si>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</si>
  <si>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</si>
  <si>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</si>
  <si>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</si>
  <si>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</si>
  <si>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</si>
  <si>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</si>
  <si>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</si>
  <si>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</si>
  <si>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</si>
  <si>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</si>
  <si>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</si>
  <si>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</si>
  <si>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</si>
  <si>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</si>
  <si>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</si>
  <si>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</si>
  <si>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</si>
  <si>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</si>
  <si>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</si>
  <si>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</si>
  <si>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</si>
  <si>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</si>
  <si>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</si>
  <si>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</si>
  <si>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</si>
  <si>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</si>
  <si>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</si>
  <si>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</si>
  <si>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</si>
  <si>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</si>
  <si>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</si>
  <si>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</si>
  <si>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</si>
  <si>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</si>
  <si>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</si>
  <si>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</si>
  <si>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</si>
  <si>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</si>
  <si>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</si>
  <si>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</si>
  <si>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</si>
  <si>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</si>
  <si>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</si>
  <si>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</si>
  <si>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</si>
  <si>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</si>
  <si>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</si>
  <si>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</si>
  <si>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</si>
  <si>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</si>
  <si>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</si>
  <si>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</si>
  <si>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</si>
  <si>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</si>
  <si>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</si>
  <si>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</si>
  <si>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</si>
  <si>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</si>
  <si>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</si>
  <si>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</si>
  <si>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</si>
  <si>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</si>
  <si>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</si>
  <si>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</si>
  <si>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</si>
  <si>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</si>
  <si>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</si>
  <si>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</si>
  <si>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</si>
  <si>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</si>
  <si>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</si>
  <si>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</si>
  <si>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</si>
  <si>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</si>
  <si>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</si>
  <si>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</si>
  <si>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</si>
  <si>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</si>
  <si>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</si>
  <si>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</si>
  <si>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</si>
  <si>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</si>
  <si>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</si>
  <si>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</si>
  <si>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</si>
  <si>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</si>
  <si>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</si>
  <si>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</si>
  <si>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</si>
  <si>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</si>
  <si>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</si>
  <si>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</si>
  <si>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</si>
  <si>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</si>
  <si>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</si>
  <si>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</si>
  <si>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</si>
  <si>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</si>
  <si>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</si>
  <si>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</si>
  <si>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</si>
  <si>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</si>
  <si>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</si>
  <si>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</si>
  <si>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</si>
  <si>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</si>
  <si>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</si>
  <si>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</si>
  <si>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</si>
  <si>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</si>
  <si>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</si>
  <si>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</si>
  <si>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</si>
  <si>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</si>
  <si>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</si>
  <si>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</si>
  <si>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</si>
  <si>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</si>
  <si>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</si>
  <si>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</si>
  <si>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</si>
  <si>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</si>
  <si>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</si>
  <si>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</si>
  <si>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</si>
  <si>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</si>
  <si>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</si>
  <si>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</si>
  <si>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</si>
  <si>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</si>
  <si>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</si>
  <si>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</si>
  <si>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</si>
  <si>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</si>
  <si>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</si>
  <si>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</si>
  <si>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</si>
  <si>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</si>
  <si>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</si>
  <si>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</si>
  <si>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</si>
  <si>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</si>
  <si>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</si>
  <si>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</si>
  <si>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</si>
  <si>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</si>
  <si>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</si>
  <si>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</si>
  <si>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</si>
  <si>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</si>
  <si>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</si>
  <si>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</si>
  <si>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</si>
  <si>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</si>
  <si>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</si>
  <si>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</si>
  <si>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</si>
  <si>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</si>
  <si>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</si>
  <si>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</si>
  <si>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</si>
  <si>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</si>
  <si>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</si>
  <si>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</si>
  <si>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</si>
  <si>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</si>
  <si>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</si>
  <si>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</si>
  <si>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</si>
  <si>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</si>
  <si>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</si>
  <si>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</si>
  <si>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</si>
  <si>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</si>
  <si>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</si>
  <si>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</si>
  <si>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</si>
  <si>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</si>
  <si>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</si>
  <si>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</si>
  <si>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</si>
  <si>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</si>
  <si>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</si>
  <si>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</si>
  <si>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</si>
  <si>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</si>
  <si>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</si>
  <si>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</si>
  <si>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</si>
  <si>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</si>
  <si>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</si>
  <si>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</si>
  <si>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</si>
  <si>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</si>
  <si>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</si>
  <si>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</si>
  <si>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</si>
  <si>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</si>
  <si>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</si>
  <si>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</si>
  <si>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</si>
  <si>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</si>
  <si>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</si>
  <si>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</si>
  <si>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</si>
  <si>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</si>
  <si>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</si>
  <si>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</si>
  <si>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</si>
  <si>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</si>
  <si>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</si>
  <si>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</si>
  <si>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</si>
  <si>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</si>
  <si>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</si>
  <si>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</si>
  <si>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</si>
  <si>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</si>
  <si>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</si>
  <si>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</si>
  <si>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</si>
  <si>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</si>
  <si>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</si>
  <si>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</si>
  <si>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</si>
  <si>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</si>
  <si>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</si>
  <si>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</si>
  <si>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</si>
  <si>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</si>
  <si>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</si>
  <si>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</si>
  <si>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</si>
  <si>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</si>
  <si>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</si>
  <si>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</si>
  <si>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</si>
  <si>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</si>
  <si>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</si>
  <si>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</si>
  <si>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</si>
  <si>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</si>
  <si>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</si>
  <si>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</si>
  <si>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</si>
  <si>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</si>
  <si>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</si>
  <si>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</si>
  <si>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</si>
  <si>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</si>
  <si>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</si>
  <si>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</si>
  <si>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</si>
  <si>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</si>
  <si>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</si>
  <si>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</si>
  <si>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</si>
  <si>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</si>
  <si>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</si>
  <si>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</si>
  <si>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</si>
  <si>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</si>
  <si>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</si>
  <si>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</si>
  <si>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</si>
  <si>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</si>
  <si>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</si>
  <si>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</si>
  <si>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</si>
  <si>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</si>
  <si>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</si>
  <si>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</si>
  <si>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</si>
  <si>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</si>
  <si>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</si>
  <si>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</si>
  <si>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</si>
  <si>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</si>
  <si>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</si>
  <si>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</si>
  <si>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</si>
  <si>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</si>
  <si>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</si>
  <si>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</si>
  <si>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</si>
  <si>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</si>
  <si>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</si>
  <si>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</si>
  <si>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</si>
  <si>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</si>
  <si>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</si>
  <si>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</si>
  <si>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</si>
  <si>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</si>
  <si>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</si>
  <si>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</si>
  <si>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</si>
  <si>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</si>
  <si>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</si>
  <si>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</si>
  <si>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</si>
  <si>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</si>
  <si>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</si>
  <si>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</si>
  <si>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</si>
  <si>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</si>
  <si>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</si>
  <si>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</si>
  <si>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</si>
  <si>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</si>
  <si>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</si>
  <si>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</si>
  <si>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</si>
  <si>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</si>
  <si>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</si>
  <si>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</si>
  <si>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</si>
  <si>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</si>
  <si>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</si>
  <si>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</si>
  <si>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</si>
  <si>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</si>
  <si>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</si>
  <si>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</si>
  <si>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</si>
  <si>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</si>
  <si>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</si>
  <si>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</si>
  <si>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</si>
  <si>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</si>
  <si>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</si>
  <si>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</si>
  <si>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</si>
  <si>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</si>
  <si>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</si>
  <si>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</si>
  <si>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</si>
  <si>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</si>
  <si>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</si>
  <si>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</si>
  <si>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</si>
  <si>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</si>
  <si>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</si>
  <si>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</si>
  <si>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</si>
  <si>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</si>
  <si>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</si>
  <si>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</si>
  <si>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</si>
  <si>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</si>
  <si>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</si>
  <si>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</si>
  <si>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</si>
  <si>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</si>
  <si>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</si>
  <si>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</si>
  <si>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</si>
  <si>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</si>
  <si>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</si>
  <si>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</si>
  <si>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</si>
  <si>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</si>
  <si>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</si>
  <si>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</si>
  <si>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</si>
  <si>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</si>
  <si>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</si>
  <si>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</si>
  <si>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</si>
  <si>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</si>
  <si>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</si>
  <si>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</si>
  <si>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</si>
  <si>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</si>
  <si>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</si>
  <si>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</si>
  <si>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</si>
  <si>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</si>
  <si>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</si>
  <si>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</si>
  <si>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</si>
  <si>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</si>
  <si>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</si>
  <si>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</si>
  <si>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</si>
  <si>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</si>
  <si>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</si>
  <si>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</si>
  <si>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</si>
  <si>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</si>
  <si>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</si>
  <si>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</si>
  <si>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</si>
  <si>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</si>
  <si>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</si>
  <si>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</si>
  <si>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</si>
  <si>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</si>
  <si>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</si>
  <si>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</si>
  <si>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</si>
  <si>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</si>
  <si>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</si>
  <si>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</si>
  <si>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</si>
  <si>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</si>
  <si>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</si>
  <si>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</si>
  <si>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</si>
  <si>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</si>
  <si>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</si>
  <si>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</si>
  <si>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</si>
  <si>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</si>
  <si>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</si>
  <si>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</si>
  <si>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</si>
  <si>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</si>
  <si>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</si>
  <si>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</si>
  <si>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</si>
  <si>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</si>
  <si>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</si>
  <si>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</si>
  <si>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</si>
  <si>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</si>
  <si>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</si>
  <si>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</si>
  <si>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</si>
  <si>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</si>
  <si>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</si>
  <si>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</si>
  <si>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</si>
  <si>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</si>
  <si>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</si>
  <si>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</si>
  <si>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</si>
  <si>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</si>
  <si>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</si>
  <si>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</si>
  <si>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</si>
  <si>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</si>
  <si>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</si>
  <si>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</si>
  <si>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</si>
  <si>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</si>
  <si>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</si>
  <si>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</si>
  <si>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</si>
  <si>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</si>
  <si>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</si>
  <si>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</si>
  <si>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</si>
  <si>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</si>
  <si>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</si>
  <si>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</si>
  <si>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</si>
  <si>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</si>
  <si>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</si>
  <si>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</si>
  <si>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</si>
  <si>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</si>
  <si>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</si>
  <si>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</si>
  <si>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</si>
  <si>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</si>
  <si>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</si>
  <si>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</si>
  <si>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</si>
  <si>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</si>
  <si>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</si>
  <si>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</si>
  <si>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</si>
  <si>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</si>
  <si>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</si>
  <si>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</si>
  <si>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</si>
  <si>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</si>
  <si>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</si>
  <si>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</si>
  <si>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</si>
  <si>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</si>
  <si>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</si>
  <si>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</si>
  <si>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</si>
  <si>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</si>
  <si>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</si>
  <si>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</si>
  <si>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</si>
  <si>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</si>
  <si>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</si>
  <si>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</si>
  <si>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</si>
  <si>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</si>
  <si>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</si>
  <si>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</si>
  <si>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</si>
  <si>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</si>
  <si>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</si>
  <si>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</si>
  <si>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</si>
  <si>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</si>
  <si>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</si>
  <si>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</si>
  <si>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</si>
  <si>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</si>
  <si>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</si>
  <si>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</si>
  <si>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</si>
  <si>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</si>
  <si>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</si>
  <si>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</si>
  <si>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</si>
  <si>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</si>
  <si>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</si>
  <si>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</si>
  <si>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</si>
  <si>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</si>
  <si>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</si>
  <si>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</si>
  <si>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</si>
  <si>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</si>
  <si>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</si>
  <si>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</si>
  <si>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</si>
  <si>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</si>
  <si>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</si>
  <si>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</si>
  <si>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</si>
  <si>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</si>
  <si>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</si>
  <si>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</si>
  <si>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</si>
  <si>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</si>
  <si>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</si>
  <si>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</si>
  <si>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</si>
  <si>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</si>
  <si>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</si>
  <si>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</si>
  <si>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</si>
  <si>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</si>
  <si>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</si>
  <si>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</si>
  <si>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</si>
  <si>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</si>
  <si>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</si>
  <si>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</si>
  <si>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</si>
  <si>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</si>
  <si>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</si>
  <si>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</si>
  <si>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</si>
  <si>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</si>
  <si>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</si>
  <si>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</si>
  <si>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</si>
  <si>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</si>
  <si>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</si>
  <si>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</si>
  <si>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</si>
  <si>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</si>
  <si>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</si>
  <si>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</si>
  <si>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</si>
  <si>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</si>
  <si>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</si>
  <si>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</si>
  <si>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</si>
  <si>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</si>
  <si>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</si>
  <si>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</si>
  <si>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</si>
  <si>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</si>
  <si>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</si>
  <si>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</si>
  <si>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</si>
  <si>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</si>
  <si>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</si>
  <si>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</si>
  <si>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</si>
  <si>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</si>
  <si>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</si>
  <si>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</si>
  <si>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</si>
  <si>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</si>
  <si>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</si>
  <si>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</si>
  <si>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</si>
  <si>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</si>
  <si>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</si>
  <si>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</si>
  <si>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</si>
  <si>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</si>
  <si>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</si>
  <si>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</si>
  <si>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</si>
  <si>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</si>
  <si>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</si>
  <si>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</si>
  <si>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</si>
  <si>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</si>
  <si>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</si>
  <si>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</si>
  <si>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</si>
  <si>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</si>
  <si>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</si>
  <si>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</si>
  <si>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</si>
  <si>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</si>
  <si>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</si>
  <si>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</si>
  <si>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</si>
  <si>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</si>
  <si>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</si>
  <si>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</si>
  <si>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</si>
  <si>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</si>
  <si>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</si>
  <si>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</si>
  <si>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</si>
  <si>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</si>
  <si>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</si>
  <si>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</si>
  <si>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</si>
  <si>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</si>
  <si>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</si>
  <si>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</si>
  <si>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</si>
  <si>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</si>
  <si>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</si>
  <si>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</si>
  <si>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</si>
  <si>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</si>
  <si>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</si>
  <si>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</si>
  <si>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</si>
  <si>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</si>
  <si>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</si>
  <si>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</si>
  <si>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</si>
  <si>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</si>
  <si>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</si>
  <si>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</si>
  <si>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</si>
  <si>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</si>
  <si>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</si>
  <si>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</si>
  <si>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</si>
  <si>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</si>
  <si>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</si>
  <si>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</si>
  <si>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</si>
  <si>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</si>
  <si>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</si>
  <si>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</si>
  <si>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</si>
  <si>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</si>
  <si>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</si>
  <si>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</si>
  <si>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</si>
  <si>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</si>
  <si>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</si>
  <si>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</si>
  <si>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</si>
  <si>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</si>
  <si>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</si>
  <si>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</si>
  <si>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</si>
  <si>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</si>
  <si>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</si>
  <si>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</si>
  <si>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</si>
  <si>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</si>
  <si>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</si>
  <si>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</si>
  <si>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</si>
  <si>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</si>
  <si>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</si>
  <si>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</si>
  <si>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</si>
  <si>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</si>
  <si>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</si>
  <si>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</si>
  <si>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</si>
  <si>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</si>
  <si>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</si>
  <si>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</si>
  <si>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</si>
  <si>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</si>
  <si>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</si>
  <si>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</si>
  <si>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</si>
  <si>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</si>
  <si>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</si>
  <si>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</si>
  <si>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</si>
  <si>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</si>
  <si>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</si>
  <si>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</si>
  <si>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</si>
  <si>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</si>
  <si>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</si>
  <si>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</si>
  <si>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</si>
  <si>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</si>
  <si>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</si>
  <si>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</si>
  <si>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</si>
  <si>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</si>
  <si>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</si>
  <si>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</si>
  <si>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</si>
  <si>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</si>
  <si>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</si>
  <si>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</si>
  <si>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</si>
  <si>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</si>
  <si>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</si>
  <si>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</si>
  <si>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</si>
  <si>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</si>
  <si>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</si>
  <si>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</si>
  <si>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</si>
  <si>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</si>
  <si>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</si>
  <si>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</si>
  <si>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</si>
  <si>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</si>
  <si>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</si>
  <si>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</si>
  <si>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</si>
  <si>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</si>
  <si>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</si>
  <si>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</si>
  <si>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</si>
  <si>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</si>
  <si>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</si>
  <si>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</si>
  <si>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</si>
  <si>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</si>
  <si>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</si>
  <si>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</si>
  <si>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</si>
  <si>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</si>
  <si>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</si>
  <si>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</si>
  <si>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</si>
  <si>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</si>
  <si>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</si>
  <si>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</si>
  <si>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</si>
  <si>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</si>
  <si>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</si>
  <si>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</si>
  <si>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</si>
  <si>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</si>
  <si>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</si>
  <si>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</si>
  <si>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</si>
  <si>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</si>
  <si>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</si>
  <si>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</si>
  <si>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</si>
  <si>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</si>
  <si>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</si>
  <si>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</si>
  <si>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</si>
  <si>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</si>
  <si>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</si>
  <si>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</si>
  <si>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</si>
  <si>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</si>
  <si>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</si>
  <si>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</si>
  <si>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</si>
  <si>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</si>
  <si>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</si>
  <si>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</si>
  <si>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</si>
  <si>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</si>
  <si>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</si>
  <si>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</si>
  <si>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</si>
  <si>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</si>
  <si>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</si>
  <si>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</si>
  <si>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</si>
  <si>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</si>
  <si>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</si>
  <si>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</si>
  <si>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</si>
  <si>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</si>
  <si>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</si>
  <si>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</si>
  <si>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</si>
  <si>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</si>
  <si>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</si>
  <si>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</si>
  <si>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</si>
  <si>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</si>
  <si>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</si>
  <si>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</si>
  <si>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</si>
  <si>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</si>
  <si>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</si>
  <si>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</si>
  <si>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</si>
  <si>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</si>
  <si>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</si>
  <si>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</si>
  <si>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</si>
  <si>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</si>
  <si>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</si>
  <si>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</si>
  <si>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</si>
  <si>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</si>
  <si>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</si>
  <si>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</si>
  <si>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</si>
  <si>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</si>
  <si>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</si>
  <si>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</si>
  <si>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</si>
  <si>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</si>
  <si>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</si>
  <si>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</si>
  <si>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</si>
  <si>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</si>
  <si>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</si>
  <si>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</si>
  <si>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</si>
  <si>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</si>
  <si>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</si>
  <si>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</si>
  <si>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</si>
  <si>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</si>
  <si>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</si>
  <si>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</si>
  <si>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</si>
  <si>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</si>
  <si>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</si>
  <si>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</si>
  <si>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</si>
  <si>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</si>
  <si>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</si>
  <si>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</si>
  <si>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</si>
  <si>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</si>
  <si>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</si>
  <si>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</si>
  <si>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</si>
  <si>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</si>
  <si>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</si>
  <si>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</si>
  <si>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</si>
  <si>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</si>
  <si>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</si>
  <si>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</si>
  <si>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</si>
  <si>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</si>
  <si>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</si>
  <si>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</si>
  <si>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</si>
  <si>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</si>
  <si>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</si>
  <si>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</si>
  <si>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</si>
  <si>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</si>
  <si>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</si>
  <si>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</si>
  <si>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</si>
  <si>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</si>
  <si>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</si>
  <si>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</si>
  <si>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</si>
  <si>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</si>
  <si>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</si>
  <si>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</si>
  <si>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</si>
  <si>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</si>
  <si>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</si>
  <si>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</si>
  <si>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</si>
  <si>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</si>
  <si>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</si>
  <si>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</si>
  <si>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</si>
  <si>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</si>
  <si>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</si>
  <si>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</si>
  <si>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</si>
  <si>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</si>
  <si>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</si>
  <si>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</si>
  <si>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</si>
  <si>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</si>
  <si>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</si>
  <si>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</si>
  <si>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</si>
  <si>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</si>
  <si>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</si>
  <si>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</si>
  <si>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</si>
  <si>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</si>
  <si>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</si>
  <si>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</si>
  <si>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</si>
  <si>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</si>
  <si>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</si>
  <si>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</si>
  <si>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</si>
  <si>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</si>
  <si>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</si>
  <si>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</si>
  <si>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</si>
  <si>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</si>
  <si>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</si>
  <si>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</si>
  <si>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</si>
  <si>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</si>
  <si>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</si>
  <si>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</si>
  <si>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</si>
  <si>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</si>
  <si>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</si>
  <si>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</si>
  <si>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</si>
  <si>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</si>
  <si>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</si>
  <si>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</si>
  <si>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</si>
  <si>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</si>
  <si>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</si>
  <si>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</si>
  <si>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</si>
  <si>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</si>
  <si>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</si>
  <si>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</si>
  <si>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</si>
  <si>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</si>
  <si>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</si>
  <si>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</si>
  <si>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</si>
  <si>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</si>
  <si>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</si>
  <si>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</si>
  <si>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</si>
  <si>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</si>
  <si>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</si>
  <si>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</si>
  <si>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</si>
  <si>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</si>
  <si>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</si>
  <si>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</si>
  <si>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</si>
  <si>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</si>
  <si>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</si>
  <si>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</si>
  <si>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</si>
  <si>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</si>
  <si>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</si>
  <si>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</si>
  <si>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</si>
  <si>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</si>
  <si>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</si>
  <si>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</si>
  <si>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</si>
  <si>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</si>
  <si>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</si>
  <si>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</si>
  <si>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</si>
  <si>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</si>
  <si>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</si>
  <si>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</si>
  <si>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</si>
  <si>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</si>
  <si>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</si>
  <si>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</si>
  <si>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</si>
  <si>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</si>
  <si>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</si>
  <si>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</si>
  <si>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</si>
  <si>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</si>
  <si>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</si>
  <si>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</si>
  <si>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</si>
  <si>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</si>
  <si>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</si>
  <si>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</si>
  <si>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</si>
  <si>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</si>
  <si>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</si>
  <si>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</si>
  <si>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</si>
  <si>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</si>
  <si>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</si>
  <si>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</si>
  <si>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</si>
  <si>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</si>
  <si>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</si>
  <si>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</si>
  <si>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</si>
  <si>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</si>
  <si>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</si>
  <si>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</si>
  <si>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</si>
  <si>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</si>
  <si>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</si>
  <si>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</si>
  <si>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</si>
  <si>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</si>
  <si>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</si>
  <si>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</si>
  <si>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</si>
  <si>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</si>
  <si>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</si>
  <si>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</si>
  <si>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</si>
  <si>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</si>
  <si>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</si>
  <si>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</si>
  <si>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</si>
  <si>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</si>
  <si>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</si>
  <si>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</si>
  <si>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</si>
  <si>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</si>
  <si>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</si>
  <si>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</si>
  <si>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</si>
  <si>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</si>
  <si>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</si>
  <si>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</si>
  <si>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</si>
  <si>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</si>
  <si>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</si>
  <si>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</si>
  <si>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</si>
  <si>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</si>
  <si>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</si>
  <si>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</si>
  <si>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</si>
  <si>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</si>
  <si>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</si>
  <si>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</si>
  <si>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</si>
  <si>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</si>
  <si>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</si>
  <si>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</si>
  <si>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</si>
  <si>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</si>
  <si>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</si>
  <si>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</si>
  <si>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</si>
  <si>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</si>
  <si>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</si>
  <si>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</si>
  <si>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</si>
  <si>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</si>
  <si>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</si>
  <si>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</si>
  <si>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</si>
  <si>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</si>
  <si>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</si>
  <si>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</si>
  <si>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</si>
  <si>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</si>
  <si>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</si>
  <si>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</si>
  <si>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</si>
  <si>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</si>
  <si>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</si>
  <si>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</si>
  <si>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</si>
  <si>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</si>
  <si>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</si>
  <si>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</si>
  <si>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</si>
  <si>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</si>
  <si>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</si>
  <si>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</si>
  <si>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</si>
  <si>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</si>
  <si>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</si>
  <si>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</si>
  <si>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</si>
  <si>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</si>
  <si>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</si>
  <si>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</si>
  <si>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</si>
  <si>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</si>
  <si>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</si>
  <si>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</si>
  <si>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</si>
  <si>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</si>
  <si>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</si>
  <si>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</si>
  <si>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</si>
  <si>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</si>
  <si>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</si>
  <si>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</si>
  <si>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</si>
  <si>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</si>
  <si>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</si>
  <si>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</si>
  <si>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</si>
  <si>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</si>
  <si>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</si>
  <si>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</si>
  <si>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</si>
  <si>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</si>
  <si>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</si>
  <si>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</si>
  <si>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</si>
  <si>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</si>
  <si>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</si>
  <si>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</si>
  <si>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</si>
  <si>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</si>
  <si>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</si>
  <si>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</si>
  <si>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</si>
  <si>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</si>
  <si>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</si>
  <si>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</si>
  <si>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</si>
  <si>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</si>
  <si>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</si>
  <si>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</si>
  <si>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</si>
  <si>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</si>
  <si>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</si>
  <si>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</si>
  <si>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</si>
  <si>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</si>
  <si>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</si>
  <si>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</si>
  <si>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</si>
  <si>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</si>
  <si>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</si>
  <si>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</si>
  <si>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</si>
  <si>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</si>
  <si>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</si>
  <si>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</si>
  <si>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</si>
  <si>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</si>
  <si>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</si>
  <si>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</si>
  <si>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</si>
  <si>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</si>
  <si>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</si>
  <si>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</si>
  <si>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</si>
  <si>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</si>
  <si>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</si>
  <si>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</si>
  <si>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</si>
  <si>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</si>
  <si>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</si>
  <si>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</si>
  <si>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</si>
  <si>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</si>
  <si>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</si>
  <si>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</si>
  <si>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</si>
  <si>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</si>
  <si>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</si>
  <si>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</si>
  <si>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</si>
  <si>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</si>
  <si>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</si>
  <si>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</si>
  <si>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</si>
  <si>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</si>
  <si>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</si>
  <si>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</si>
  <si>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</si>
  <si>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</si>
  <si>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</si>
  <si>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</si>
  <si>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</si>
  <si>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</si>
  <si>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</si>
  <si>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</si>
  <si>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</si>
  <si>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</si>
  <si>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</si>
  <si>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</si>
  <si>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</si>
  <si>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</si>
  <si>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</si>
  <si>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</si>
  <si>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</si>
  <si>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</si>
  <si>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</si>
  <si>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</si>
  <si>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</si>
  <si>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</si>
  <si>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</si>
  <si>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</si>
  <si>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</si>
  <si>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</si>
  <si>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</si>
  <si>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</si>
  <si>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</si>
  <si>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</si>
  <si>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</si>
  <si>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</si>
  <si>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</si>
  <si>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</si>
  <si>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</si>
  <si>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</si>
  <si>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</si>
  <si>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</si>
  <si>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</si>
  <si>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</si>
  <si>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</si>
  <si>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</si>
  <si>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</si>
  <si>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</si>
  <si>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</si>
  <si>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</si>
  <si>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</si>
  <si>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</si>
  <si>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</si>
  <si>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</si>
  <si>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</si>
  <si>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</si>
  <si>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</si>
  <si>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</si>
  <si>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</si>
  <si>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</si>
  <si>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</si>
  <si>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</si>
  <si>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</si>
  <si>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</si>
  <si>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</si>
  <si>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</si>
  <si>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</si>
  <si>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</si>
  <si>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</si>
  <si>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</si>
  <si>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</si>
  <si>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</si>
  <si>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</si>
  <si>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</si>
  <si>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</si>
  <si>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</si>
  <si>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</si>
  <si>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</si>
  <si>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</si>
  <si>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</si>
  <si>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</si>
  <si>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</si>
  <si>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</si>
  <si>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</si>
  <si>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</si>
  <si>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</si>
  <si>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</si>
  <si>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</si>
  <si>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</si>
  <si>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</si>
  <si>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</si>
  <si>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</si>
  <si>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</si>
  <si>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</si>
  <si>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</si>
  <si>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</si>
  <si>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</si>
  <si>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</si>
  <si>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</si>
  <si>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</si>
  <si>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</si>
  <si>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</si>
  <si>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</si>
  <si>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</si>
  <si>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</si>
  <si>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</si>
  <si>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</si>
  <si>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</si>
  <si>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</si>
  <si>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</si>
  <si>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</si>
  <si>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</si>
  <si>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</si>
  <si>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</si>
  <si>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</si>
  <si>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</si>
  <si>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</si>
  <si>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</si>
  <si>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</si>
  <si>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</si>
  <si>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</si>
  <si>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</si>
  <si>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</si>
  <si>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</si>
  <si>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</si>
  <si>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</si>
  <si>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</si>
  <si>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</si>
  <si>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</si>
  <si>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</si>
  <si>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</si>
  <si>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</si>
  <si>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</si>
  <si>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</si>
  <si>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</si>
  <si>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</si>
  <si>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</si>
  <si>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</si>
  <si>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</si>
  <si>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</si>
  <si>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</si>
  <si>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</si>
  <si>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</si>
  <si>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</si>
  <si>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</si>
  <si>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</si>
  <si>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</si>
  <si>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</si>
  <si>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</si>
  <si>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</si>
  <si>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</si>
  <si>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</si>
  <si>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</si>
  <si>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</si>
  <si>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</si>
  <si>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</si>
  <si>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</si>
  <si>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</si>
  <si>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</si>
  <si>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</si>
  <si>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</si>
  <si>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</si>
  <si>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</si>
  <si>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</si>
  <si>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</si>
  <si>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</si>
  <si>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</si>
  <si>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</si>
  <si>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</si>
  <si>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</si>
  <si>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</si>
  <si>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</si>
  <si>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</si>
  <si>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</si>
  <si>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</si>
  <si>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</si>
  <si>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</si>
  <si>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</si>
  <si>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</si>
  <si>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</si>
  <si>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</si>
  <si>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</si>
  <si>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</si>
  <si>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</si>
  <si>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</si>
  <si>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</si>
  <si>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</si>
  <si>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</si>
  <si>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</si>
  <si>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</si>
  <si>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</si>
  <si>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</si>
  <si>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</si>
  <si>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</si>
  <si>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</si>
  <si>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</si>
  <si>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</si>
  <si>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</si>
  <si>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</si>
  <si>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</si>
  <si>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</si>
  <si>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</si>
  <si>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</si>
  <si>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</si>
  <si>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</si>
  <si>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</si>
  <si>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</si>
  <si>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</si>
  <si>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</si>
  <si>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</si>
  <si>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</si>
  <si>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</si>
  <si>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</si>
  <si>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</si>
  <si>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</si>
  <si>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</si>
  <si>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</si>
  <si>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</si>
  <si>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</si>
  <si>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</si>
  <si>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</si>
  <si>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</si>
  <si>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</si>
  <si>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</si>
  <si>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</si>
  <si>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</si>
  <si>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</si>
  <si>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</si>
  <si>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</si>
  <si>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</si>
  <si>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</si>
  <si>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</si>
  <si>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</si>
  <si>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</si>
  <si>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</si>
  <si>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</si>
  <si>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</si>
  <si>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</si>
  <si>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</si>
  <si>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</si>
  <si>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</si>
  <si>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</si>
  <si>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</si>
  <si>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</si>
  <si>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</si>
  <si>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</si>
  <si>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</si>
  <si>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</si>
  <si>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</si>
  <si>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</si>
  <si>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</si>
  <si>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</si>
  <si>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</si>
  <si>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</si>
  <si>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</si>
  <si>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</si>
  <si>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</si>
  <si>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</si>
  <si>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</si>
  <si>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</si>
  <si>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</si>
  <si>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</si>
  <si>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</si>
  <si>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</si>
  <si>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</si>
  <si>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</si>
  <si>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</si>
  <si>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</si>
  <si>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</si>
  <si>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</si>
  <si>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</si>
  <si>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</si>
  <si>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</si>
  <si>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</si>
  <si>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</si>
  <si>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</si>
  <si>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</si>
  <si>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</si>
  <si>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</si>
  <si>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</si>
  <si>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</si>
  <si>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</si>
  <si>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</si>
  <si>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</si>
  <si>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</si>
  <si>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</si>
  <si>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</si>
  <si>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</si>
  <si>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</si>
  <si>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</si>
  <si>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</si>
  <si>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</si>
  <si>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</si>
  <si>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</si>
  <si>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</si>
  <si>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</si>
  <si>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</si>
  <si>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</si>
  <si>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</si>
  <si>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</si>
  <si>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</si>
  <si>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</si>
  <si>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</si>
  <si>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</si>
  <si>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</si>
  <si>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</si>
  <si>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</si>
  <si>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</si>
  <si>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</si>
  <si>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</si>
  <si>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</si>
  <si>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</si>
  <si>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</si>
  <si>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</si>
  <si>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</si>
  <si>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</si>
  <si>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</si>
  <si>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</si>
  <si>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</si>
  <si>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</si>
  <si>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</si>
  <si>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</si>
  <si>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</si>
  <si>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</si>
  <si>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</si>
  <si>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</si>
  <si>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</si>
  <si>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</si>
  <si>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</si>
  <si>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</si>
  <si>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</si>
  <si>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</si>
  <si>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</si>
  <si>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</si>
  <si>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</si>
  <si>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</si>
  <si>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</si>
  <si>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</si>
  <si>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</si>
  <si>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</si>
  <si>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</si>
  <si>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</si>
  <si>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</si>
  <si>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</si>
  <si>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</si>
  <si>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</si>
  <si>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</si>
  <si>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</si>
  <si>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</si>
  <si>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</si>
  <si>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</si>
  <si>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</si>
  <si>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</si>
  <si>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</si>
  <si>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</si>
  <si>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</si>
  <si>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</si>
  <si>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</si>
  <si>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</si>
  <si>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</si>
  <si>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</si>
  <si>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</si>
  <si>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</si>
  <si>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</si>
  <si>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</si>
  <si>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</si>
  <si>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</si>
  <si>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</si>
  <si>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</si>
  <si>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</si>
  <si>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</si>
  <si>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</si>
  <si>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</si>
  <si>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</si>
  <si>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</si>
  <si>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</si>
  <si>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</si>
  <si>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</si>
  <si>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</si>
  <si>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</si>
  <si>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</si>
  <si>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</si>
  <si>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</si>
  <si>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</si>
  <si>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</si>
  <si>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</si>
  <si>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</si>
  <si>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</si>
  <si>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</si>
  <si>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</si>
  <si>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</si>
  <si>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</si>
  <si>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</si>
  <si>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</si>
  <si>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</si>
  <si>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</si>
  <si>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</si>
  <si>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</si>
  <si>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</si>
  <si>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</si>
  <si>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</si>
  <si>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</si>
  <si>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</si>
  <si>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</si>
  <si>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</si>
  <si>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</si>
  <si>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</si>
  <si>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</si>
  <si>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</si>
  <si>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</si>
  <si>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</si>
  <si>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</si>
  <si>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</si>
  <si>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</si>
  <si>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</si>
  <si>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</si>
  <si>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</si>
  <si>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</si>
  <si>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</si>
  <si>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</si>
  <si>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</si>
  <si>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</si>
  <si>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</si>
  <si>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</si>
  <si>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</si>
  <si>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</si>
  <si>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</si>
  <si>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</si>
  <si>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</si>
  <si>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</si>
  <si>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</si>
  <si>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</si>
  <si>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</si>
  <si>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</si>
  <si>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</si>
  <si>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</si>
  <si>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</si>
  <si>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</si>
  <si>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</si>
  <si>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</si>
  <si>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</si>
  <si>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</si>
  <si>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</si>
  <si>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</si>
  <si>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</si>
  <si>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</si>
  <si>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</si>
  <si>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</si>
  <si>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</si>
  <si>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</si>
  <si>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</si>
  <si>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</si>
  <si>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</si>
  <si>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</si>
  <si>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</si>
  <si>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</si>
  <si>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</si>
  <si>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</si>
  <si>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</si>
  <si>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</si>
  <si>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</si>
  <si>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</si>
  <si>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</si>
  <si>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</si>
  <si>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</si>
  <si>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</si>
  <si>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</si>
  <si>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</si>
  <si>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</si>
  <si>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</si>
  <si>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</si>
  <si>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</si>
  <si>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</si>
  <si>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</si>
  <si>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</si>
  <si>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</si>
  <si>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</si>
  <si>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</si>
  <si>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</si>
  <si>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</si>
  <si>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</si>
  <si>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</si>
  <si>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</si>
  <si>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</si>
  <si>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</si>
  <si>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</si>
  <si>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</si>
  <si>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</si>
  <si>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</si>
  <si>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</si>
  <si>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</si>
  <si>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</si>
  <si>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</si>
  <si>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</si>
  <si>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</si>
  <si>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</si>
  <si>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</si>
  <si>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</si>
  <si>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</si>
  <si>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</si>
  <si>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</si>
  <si>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</si>
  <si>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</si>
  <si>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</si>
  <si>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</si>
  <si>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</si>
  <si>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</si>
  <si>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</si>
  <si>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</si>
  <si>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</si>
  <si>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</si>
  <si>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</si>
  <si>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</si>
  <si>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</si>
  <si>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</si>
  <si>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</si>
  <si>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</si>
  <si>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</si>
  <si>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</si>
  <si>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</si>
  <si>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</si>
  <si>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</si>
  <si>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</si>
  <si>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</si>
  <si>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</si>
  <si>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</si>
  <si>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</si>
  <si>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</si>
  <si>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</si>
  <si>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</si>
  <si>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</si>
  <si>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</si>
  <si>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</si>
  <si>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</si>
  <si>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</si>
  <si>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</si>
  <si>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</si>
  <si>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</si>
  <si>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</si>
  <si>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</si>
  <si>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</si>
  <si>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</si>
  <si>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</si>
  <si>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</si>
  <si>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</si>
  <si>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</si>
  <si>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</si>
  <si>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</si>
  <si>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</si>
  <si>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</si>
  <si>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</si>
  <si>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</si>
  <si>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</si>
  <si>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</si>
  <si>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</si>
  <si>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</si>
  <si>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</si>
  <si>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</si>
  <si>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</si>
  <si>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</si>
  <si>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</si>
  <si>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</si>
  <si>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</si>
  <si>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</si>
  <si>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</si>
  <si>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</si>
  <si>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</si>
  <si>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</si>
  <si>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</si>
  <si>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</si>
  <si>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</si>
  <si>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</si>
  <si>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</si>
  <si>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</si>
  <si>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</si>
  <si>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</si>
  <si>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</si>
  <si>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</si>
  <si>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</si>
  <si>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</si>
  <si>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</si>
  <si>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</si>
  <si>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</si>
  <si>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</si>
  <si>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</si>
  <si>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</si>
  <si>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</si>
  <si>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</si>
  <si>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</si>
  <si>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</si>
  <si>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</si>
  <si>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</si>
  <si>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</si>
  <si>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</si>
  <si>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</si>
  <si>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</si>
  <si>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</si>
  <si>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</si>
  <si>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</si>
  <si>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</si>
  <si>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</si>
  <si>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</si>
  <si>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</si>
  <si>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</si>
  <si>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</si>
  <si>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</si>
  <si>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</si>
  <si>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</si>
  <si>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</si>
  <si>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</si>
  <si>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</si>
  <si>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</si>
  <si>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</si>
  <si>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</si>
  <si>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</si>
  <si>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</si>
  <si>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</si>
  <si>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</si>
  <si>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</si>
  <si>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</si>
  <si>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</si>
  <si>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</si>
  <si>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</si>
  <si>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</si>
  <si>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</si>
  <si>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</si>
  <si>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</si>
  <si>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</si>
  <si>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</si>
  <si>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</si>
  <si>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</si>
  <si>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</si>
  <si>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</si>
  <si>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</si>
  <si>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</si>
  <si>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</si>
  <si>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</si>
  <si>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</si>
  <si>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</si>
  <si>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</si>
  <si>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</si>
  <si>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</si>
  <si>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</si>
  <si>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</si>
  <si>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</si>
  <si>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</si>
  <si>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</si>
  <si>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</si>
  <si>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</si>
  <si>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</si>
  <si>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</si>
  <si>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</si>
  <si>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</si>
  <si>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</si>
  <si>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</si>
  <si>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</si>
  <si>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</si>
  <si>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</si>
  <si>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</si>
  <si>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</si>
  <si>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</si>
  <si>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</si>
  <si>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</si>
  <si>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</si>
  <si>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</si>
  <si>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</si>
  <si>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</si>
  <si>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</si>
  <si>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</si>
  <si>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</si>
  <si>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</si>
  <si>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</si>
  <si>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</si>
  <si>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</si>
  <si>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</si>
  <si>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</si>
  <si>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</si>
  <si>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</si>
  <si>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</si>
  <si>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</si>
  <si>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</si>
  <si>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</si>
  <si>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</si>
  <si>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</si>
  <si>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</si>
  <si>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</si>
  <si>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</si>
  <si>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</si>
  <si>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</si>
  <si>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</si>
  <si>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</si>
  <si>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</si>
  <si>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</si>
  <si>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</si>
  <si>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</si>
  <si>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</si>
  <si>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</si>
  <si>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</si>
  <si>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</si>
  <si>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</si>
  <si>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</si>
  <si>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</si>
  <si>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</si>
  <si>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</si>
  <si>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</si>
  <si>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</si>
  <si>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</si>
  <si>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</si>
  <si>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</si>
  <si>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</si>
  <si>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</si>
  <si>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</si>
  <si>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</si>
  <si>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</si>
  <si>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</si>
  <si>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</si>
  <si>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</si>
  <si>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</si>
  <si>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</si>
  <si>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</si>
  <si>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</si>
  <si>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</si>
  <si>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</si>
  <si>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</si>
  <si>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</si>
  <si>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</si>
  <si>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</si>
  <si>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</si>
  <si>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</si>
  <si>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</si>
  <si>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</si>
  <si>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</si>
  <si>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</si>
  <si>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</si>
  <si>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</si>
  <si>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</si>
  <si>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</si>
  <si>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</si>
  <si>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</si>
  <si>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</si>
  <si>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</si>
  <si>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</si>
  <si>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</si>
  <si>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</si>
  <si>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</si>
  <si>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</si>
  <si>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</si>
  <si>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</si>
  <si>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</si>
  <si>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</si>
  <si>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</si>
  <si>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</si>
  <si>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</si>
  <si>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</si>
  <si>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</si>
  <si>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</si>
  <si>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</si>
  <si>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</si>
  <si>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</si>
  <si>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</si>
  <si>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</si>
  <si>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</si>
  <si>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</si>
  <si>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</si>
  <si>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</si>
  <si>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</si>
  <si>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</si>
  <si>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</si>
  <si>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</si>
  <si>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</si>
  <si>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</si>
  <si>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</si>
  <si>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</si>
  <si>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</si>
  <si>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</si>
  <si>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</si>
  <si>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</si>
  <si>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</si>
  <si>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</si>
  <si>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</si>
  <si>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</si>
  <si>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</si>
  <si>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</si>
  <si>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</si>
  <si>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</si>
  <si>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</si>
  <si>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</si>
  <si>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</si>
  <si>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</si>
  <si>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</si>
  <si>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</si>
  <si>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</si>
  <si>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</si>
  <si>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</si>
  <si>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</si>
  <si>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</si>
  <si>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</si>
  <si>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</si>
  <si>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</si>
  <si>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</si>
  <si>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</si>
  <si>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</si>
  <si>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</si>
  <si>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</si>
  <si>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</si>
  <si>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</si>
  <si>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</si>
  <si>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</si>
  <si>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</si>
  <si>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</si>
  <si>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</si>
  <si>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</si>
  <si>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</si>
  <si>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</si>
  <si>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</si>
  <si>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</si>
  <si>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</si>
  <si>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</si>
  <si>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</si>
  <si>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</si>
  <si>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</si>
  <si>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</si>
  <si>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</si>
  <si>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</si>
  <si>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</si>
  <si>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</si>
  <si>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</si>
  <si>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</si>
  <si>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</si>
  <si>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</si>
  <si>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</si>
  <si>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</si>
  <si>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</si>
  <si>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</si>
  <si>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</si>
  <si>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</si>
  <si>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</si>
  <si>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</si>
  <si>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</si>
  <si>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</si>
  <si>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</si>
  <si>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</si>
  <si>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</si>
  <si>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</si>
  <si>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</si>
  <si>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</si>
  <si>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</si>
  <si>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</si>
  <si>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</si>
  <si>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</si>
  <si>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</si>
  <si>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</si>
  <si>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</si>
  <si>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</si>
  <si>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</si>
  <si>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</si>
  <si>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</si>
  <si>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</si>
  <si>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</si>
  <si>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</si>
  <si>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</si>
  <si>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</si>
  <si>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</si>
  <si>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</si>
  <si>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</si>
  <si>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</si>
  <si>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</si>
  <si>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</si>
  <si>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</si>
  <si>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</si>
  <si>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</si>
  <si>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</si>
  <si>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</si>
  <si>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</si>
  <si>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</si>
  <si>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</si>
  <si>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</si>
  <si>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</si>
  <si>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</si>
  <si>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</si>
  <si>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</si>
  <si>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</si>
  <si>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</si>
  <si>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</si>
  <si>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</si>
  <si>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</si>
  <si>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</si>
  <si>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</si>
  <si>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</si>
  <si>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</si>
  <si>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</si>
  <si>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</si>
  <si>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</si>
  <si>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</si>
  <si>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</si>
  <si>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</si>
  <si>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</si>
  <si>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</si>
  <si>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</si>
  <si>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</si>
  <si>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</si>
  <si>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</si>
  <si>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</si>
  <si>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</si>
  <si>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</si>
  <si>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</si>
  <si>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</si>
  <si>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</si>
  <si>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</si>
  <si>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</si>
  <si>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</si>
  <si>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</si>
  <si>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</si>
  <si>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</si>
  <si>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</si>
  <si>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</si>
  <si>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</si>
  <si>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</si>
  <si>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</si>
  <si>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</si>
  <si>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</si>
  <si>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</si>
  <si>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</si>
  <si>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</si>
  <si>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</si>
  <si>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</si>
  <si>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</si>
  <si>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</si>
  <si>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</si>
  <si>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</si>
  <si>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</si>
  <si>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</si>
  <si>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</si>
  <si>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</si>
  <si>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</si>
  <si>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</si>
  <si>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</si>
  <si>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</si>
  <si>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</si>
  <si>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</si>
  <si>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</si>
  <si>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</si>
  <si>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</si>
  <si>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</si>
  <si>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</si>
  <si>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</si>
  <si>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</si>
  <si>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</si>
  <si>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</si>
  <si>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</si>
  <si>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</si>
  <si>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</si>
  <si>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</si>
  <si>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</si>
  <si>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</si>
  <si>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</si>
  <si>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</si>
  <si>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</si>
  <si>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</si>
  <si>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</si>
  <si>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</si>
  <si>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</si>
  <si>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</si>
  <si>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</si>
  <si>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</si>
  <si>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</si>
  <si>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</si>
  <si>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</si>
  <si>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</si>
  <si>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</si>
  <si>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</si>
  <si>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</si>
  <si>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</si>
  <si>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</si>
  <si>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</si>
  <si>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</si>
  <si>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</si>
  <si>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</si>
  <si>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</si>
  <si>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</si>
  <si>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</si>
  <si>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</si>
  <si>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</si>
  <si>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</si>
  <si>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</si>
  <si>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</si>
  <si>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</si>
  <si>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</si>
  <si>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</si>
  <si>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</si>
  <si>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</si>
  <si>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</si>
  <si>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</si>
  <si>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</si>
  <si>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</si>
  <si>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</si>
  <si>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</si>
  <si>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</si>
  <si>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</si>
  <si>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</si>
  <si>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</si>
  <si>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</si>
  <si>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</si>
  <si>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</si>
  <si>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</si>
  <si>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</si>
  <si>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</si>
  <si>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</si>
  <si>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</si>
  <si>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</si>
  <si>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</si>
  <si>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</si>
  <si>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</si>
  <si>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</si>
  <si>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</si>
  <si>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</si>
  <si>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</si>
  <si>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</si>
  <si>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</si>
  <si>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</si>
  <si>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</si>
  <si>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</si>
  <si>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</si>
  <si>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</si>
  <si>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</si>
  <si>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</si>
  <si>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</si>
  <si>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</si>
  <si>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</si>
  <si>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</si>
  <si>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</si>
  <si>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</si>
  <si>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</si>
  <si>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</si>
  <si>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</si>
  <si>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</si>
  <si>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</si>
  <si>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</si>
  <si>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</si>
  <si>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</si>
  <si>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</si>
  <si>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</si>
  <si>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</si>
  <si>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</si>
  <si>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</si>
  <si>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</si>
  <si>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</si>
  <si>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</si>
  <si>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</si>
  <si>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</si>
  <si>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</si>
  <si>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</si>
  <si>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</si>
  <si>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</si>
  <si>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</si>
  <si>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</si>
  <si>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</si>
  <si>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</si>
  <si>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</si>
  <si>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</si>
  <si>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</si>
  <si>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</si>
  <si>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</si>
  <si>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</si>
  <si>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</si>
  <si>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</si>
  <si>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</si>
  <si>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</si>
  <si>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</si>
  <si>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</si>
  <si>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</si>
  <si>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</si>
  <si>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</si>
  <si>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</si>
  <si>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</si>
  <si>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</si>
  <si>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</si>
  <si>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</si>
  <si>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</si>
  <si>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</si>
  <si>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</si>
  <si>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</si>
  <si>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</si>
  <si>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</si>
  <si>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</si>
  <si>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</si>
  <si>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</si>
  <si>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</si>
  <si>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</si>
  <si>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</si>
  <si>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</si>
  <si>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</si>
  <si>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</si>
  <si>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</si>
  <si>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</si>
  <si>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</si>
  <si>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</si>
  <si>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</si>
  <si>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</si>
  <si>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</si>
  <si>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</si>
  <si>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</si>
  <si>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</si>
  <si>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</si>
  <si>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</si>
  <si>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</si>
  <si>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</si>
  <si>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</si>
  <si>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</si>
  <si>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</si>
  <si>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</si>
  <si>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</si>
  <si>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</si>
  <si>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</si>
  <si>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</si>
  <si>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</si>
  <si>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</si>
  <si>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</si>
  <si>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</si>
  <si>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</si>
  <si>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</si>
  <si>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</si>
  <si>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</si>
  <si>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</si>
  <si>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</si>
  <si>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</si>
  <si>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</si>
  <si>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</si>
  <si>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</si>
  <si>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</si>
  <si>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</si>
  <si>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</si>
  <si>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</si>
  <si>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</si>
  <si>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</si>
  <si>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</si>
  <si>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</si>
  <si>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</si>
  <si>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</si>
  <si>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</si>
  <si>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</si>
  <si>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</si>
  <si>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</si>
  <si>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</si>
  <si>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</si>
  <si>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</si>
  <si>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</si>
  <si>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</si>
  <si>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</si>
  <si>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</si>
  <si>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</si>
  <si>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</si>
  <si>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</si>
  <si>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</si>
  <si>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</si>
  <si>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</si>
  <si>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</si>
  <si>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</si>
  <si>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</si>
  <si>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</si>
  <si>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</si>
  <si>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</si>
  <si>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</si>
  <si>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</si>
  <si>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</si>
  <si>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</si>
  <si>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</si>
  <si>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</si>
  <si>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</si>
  <si>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</si>
  <si>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</si>
  <si>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</si>
  <si>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</si>
  <si>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</si>
  <si>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</si>
  <si>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</si>
  <si>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</si>
  <si>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</si>
  <si>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</si>
  <si>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</si>
  <si>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</si>
  <si>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</si>
  <si>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</si>
  <si>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</si>
  <si>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</si>
  <si>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</si>
  <si>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</si>
  <si>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</si>
  <si>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</si>
  <si>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</si>
  <si>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</si>
  <si>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</si>
  <si>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</si>
  <si>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</si>
  <si>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</si>
  <si>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</si>
  <si>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</si>
  <si>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</si>
  <si>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</si>
  <si>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</si>
  <si>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</si>
  <si>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</si>
  <si>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</si>
  <si>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</si>
  <si>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</si>
  <si>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</si>
  <si>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</si>
  <si>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</si>
  <si>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</si>
  <si>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</si>
  <si>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</si>
  <si>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</si>
  <si>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</si>
  <si>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</si>
  <si>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</si>
  <si>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</si>
  <si>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</si>
  <si>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</si>
  <si>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</si>
  <si>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</si>
  <si>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</si>
  <si>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</si>
  <si>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</si>
  <si>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</si>
  <si>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</si>
  <si>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</si>
  <si>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</si>
  <si>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</si>
  <si>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</si>
  <si>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</si>
  <si>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</si>
  <si>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</si>
  <si>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</si>
  <si>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</si>
  <si>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</si>
  <si>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</si>
  <si>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</si>
  <si>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</si>
  <si>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</si>
  <si>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</si>
  <si>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</si>
  <si>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</si>
  <si>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</si>
  <si>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</si>
  <si>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</si>
  <si>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</si>
  <si>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</si>
  <si>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</si>
  <si>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</si>
  <si>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</si>
  <si>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</si>
  <si>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</si>
  <si>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</si>
  <si>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</si>
  <si>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</si>
  <si>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</si>
  <si>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</si>
  <si>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</si>
  <si>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</si>
  <si>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</si>
  <si>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</si>
  <si>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</si>
  <si>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</si>
  <si>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</si>
  <si>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</si>
  <si>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</si>
  <si>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</si>
  <si>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</si>
  <si>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</si>
  <si>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</si>
  <si>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</si>
  <si>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</si>
  <si>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</si>
  <si>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</si>
  <si>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</si>
  <si>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</si>
  <si>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</si>
  <si>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</si>
  <si>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</si>
  <si>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</si>
  <si>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</si>
  <si>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</si>
  <si>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</si>
  <si>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</si>
  <si>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</si>
  <si>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</si>
  <si>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</si>
  <si>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</si>
  <si>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</si>
  <si>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</si>
  <si>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</si>
  <si>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</si>
  <si>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</si>
  <si>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</si>
  <si>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</si>
  <si>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</si>
  <si>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</si>
  <si>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</si>
  <si>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</si>
  <si>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</si>
  <si>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</si>
  <si>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</si>
  <si>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</si>
  <si>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</si>
  <si>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</si>
  <si>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</si>
  <si>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</si>
  <si>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</si>
  <si>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</si>
  <si>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</si>
  <si>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</si>
  <si>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</si>
  <si>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</si>
  <si>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</si>
  <si>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</si>
  <si>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</si>
  <si>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</si>
  <si>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</si>
  <si>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</si>
  <si>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</si>
  <si>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</si>
  <si>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</si>
  <si>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</si>
  <si>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</si>
  <si>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</si>
  <si>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</si>
  <si>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</si>
  <si>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</si>
  <si>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</si>
  <si>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</si>
  <si>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</si>
  <si>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</si>
  <si>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</si>
  <si>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</si>
  <si>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</si>
  <si>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</si>
  <si>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</si>
  <si>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</si>
  <si>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</si>
  <si>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</si>
  <si>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</si>
  <si>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</si>
  <si>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</si>
  <si>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</si>
  <si>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</si>
  <si>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</si>
  <si>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</si>
  <si>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</si>
  <si>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</si>
  <si>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</si>
  <si>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</si>
  <si>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</si>
  <si>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</si>
  <si>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</si>
  <si>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</si>
  <si>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</si>
  <si>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</si>
  <si>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</si>
  <si>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</si>
  <si>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</si>
  <si>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</si>
  <si>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</si>
  <si>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</si>
  <si>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</si>
  <si>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</si>
  <si>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</si>
  <si>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</si>
  <si>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</si>
  <si>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</si>
  <si>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</si>
  <si>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</si>
  <si>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</si>
  <si>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</si>
  <si>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</si>
  <si>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</si>
  <si>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</si>
  <si>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</si>
  <si>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</si>
  <si>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</si>
  <si>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</si>
  <si>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</si>
  <si>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</si>
  <si>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</si>
  <si>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</si>
  <si>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</si>
  <si>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</si>
  <si>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</si>
  <si>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</si>
  <si>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</si>
  <si>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</si>
  <si>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</si>
  <si>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</si>
  <si>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</si>
  <si>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</si>
  <si>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</si>
  <si>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</si>
  <si>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</si>
  <si>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</si>
  <si>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</si>
  <si>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</si>
  <si>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</si>
  <si>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</si>
  <si>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</si>
  <si>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</si>
  <si>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</si>
  <si>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</si>
  <si>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</si>
  <si>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</si>
  <si>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</si>
  <si>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</si>
  <si>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</si>
  <si>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</si>
  <si>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</si>
  <si>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</si>
  <si>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</si>
  <si>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</si>
  <si>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</si>
  <si>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</si>
  <si>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</si>
  <si>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</si>
  <si>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</si>
  <si>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</si>
  <si>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</si>
  <si>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</si>
  <si>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</si>
  <si>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</si>
  <si>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</si>
  <si>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</si>
  <si>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</si>
  <si>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</si>
  <si>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</si>
  <si>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</si>
  <si>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</si>
  <si>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</si>
  <si>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</si>
  <si>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</si>
  <si>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</si>
  <si>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</si>
  <si>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</si>
  <si>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</si>
  <si>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</si>
  <si>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</si>
  <si>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</si>
  <si>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</si>
  <si>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</si>
  <si>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</si>
  <si>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</si>
  <si>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</si>
  <si>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</si>
  <si>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</si>
  <si>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</si>
  <si>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</si>
  <si>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</si>
  <si>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</si>
  <si>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</si>
  <si>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</si>
  <si>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</si>
  <si>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</si>
  <si>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</si>
  <si>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</si>
  <si>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</si>
  <si>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</si>
  <si>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</si>
  <si>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</si>
  <si>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</si>
  <si>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</si>
  <si>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</si>
  <si>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</si>
  <si>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</si>
  <si>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</si>
  <si>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</si>
  <si>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</si>
  <si>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</si>
  <si>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</si>
  <si>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</si>
  <si>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</si>
  <si>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</si>
  <si>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</si>
  <si>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</si>
  <si>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</si>
  <si>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</si>
  <si>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</si>
  <si>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</si>
  <si>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</si>
  <si>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</si>
  <si>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</si>
  <si>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</si>
  <si>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</si>
  <si>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</si>
  <si>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</si>
  <si>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</si>
  <si>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</si>
  <si>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</si>
  <si>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</si>
  <si>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</si>
  <si>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</si>
  <si>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</si>
  <si>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</si>
  <si>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</si>
  <si>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</si>
  <si>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</si>
  <si>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</si>
  <si>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</si>
  <si>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</si>
  <si>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</si>
  <si>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</si>
  <si>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</si>
  <si>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</si>
  <si>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</si>
  <si>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</si>
  <si>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</si>
  <si>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</si>
  <si>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</si>
  <si>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</si>
  <si>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</si>
  <si>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</si>
  <si>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</si>
  <si>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</si>
  <si>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</si>
  <si>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</si>
  <si>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</si>
  <si>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</si>
  <si>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</si>
  <si>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</si>
  <si>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</si>
  <si>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</si>
  <si>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</si>
  <si>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</si>
  <si>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</si>
  <si>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</si>
  <si>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</si>
  <si>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</si>
  <si>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</si>
  <si>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</si>
  <si>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</si>
  <si>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</si>
  <si>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</si>
  <si>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</si>
  <si>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</si>
  <si>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</si>
  <si>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</si>
  <si>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</si>
  <si>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</si>
  <si>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</si>
  <si>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</si>
  <si>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</si>
  <si>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</si>
  <si>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</si>
  <si>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</si>
  <si>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</si>
  <si>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</si>
  <si>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</si>
  <si>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</si>
  <si>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</si>
  <si>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</si>
  <si>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</si>
  <si>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</si>
  <si>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</si>
  <si>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</si>
  <si>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</si>
  <si>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</si>
  <si>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</si>
  <si>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</si>
  <si>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</si>
  <si>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</si>
  <si>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</si>
  <si>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</si>
  <si>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</si>
  <si>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</si>
  <si>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</si>
  <si>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</si>
  <si>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</si>
  <si>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</si>
  <si>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</si>
  <si>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</si>
  <si>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</si>
  <si>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</si>
  <si>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</si>
  <si>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</si>
  <si>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</si>
  <si>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</si>
  <si>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</si>
  <si>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</si>
  <si>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</si>
  <si>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</si>
  <si>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</si>
  <si>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</si>
  <si>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</si>
  <si>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</si>
  <si>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</si>
  <si>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</si>
  <si>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</si>
  <si>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</si>
  <si>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</si>
  <si>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</si>
  <si>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</si>
  <si>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</si>
  <si>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</si>
  <si>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</si>
  <si>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</si>
  <si>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</si>
  <si>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</si>
  <si>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</si>
  <si>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</si>
  <si>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</si>
  <si>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</si>
  <si>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</si>
  <si>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</si>
  <si>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</si>
  <si>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</si>
  <si>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</si>
  <si>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</si>
  <si>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</si>
  <si>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</si>
  <si>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</si>
  <si>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</si>
  <si>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</si>
  <si>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</si>
  <si>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</si>
  <si>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</si>
  <si>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</si>
  <si>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</si>
  <si>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</si>
  <si>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</si>
  <si>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</si>
  <si>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</si>
  <si>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</si>
  <si>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</si>
  <si>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</si>
  <si>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</si>
  <si>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</si>
  <si>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</si>
  <si>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</si>
  <si>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</si>
  <si>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</si>
  <si>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</si>
  <si>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</si>
  <si>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</si>
  <si>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</si>
  <si>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</si>
  <si>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</si>
  <si>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</si>
  <si>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</si>
  <si>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</si>
  <si>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</si>
  <si>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</si>
  <si>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</si>
  <si>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</si>
  <si>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</si>
  <si>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</si>
  <si>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</si>
  <si>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</si>
  <si>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</si>
  <si>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</si>
  <si>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</si>
  <si>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</si>
  <si>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</si>
  <si>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</si>
  <si>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</si>
  <si>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</si>
  <si>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</si>
  <si>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</si>
  <si>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</si>
  <si>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</si>
  <si>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</si>
  <si>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</si>
  <si>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</si>
  <si>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</si>
  <si>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</si>
  <si>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</si>
  <si>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</si>
  <si>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</si>
  <si>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</si>
  <si>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</si>
  <si>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</si>
  <si>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</si>
  <si>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</si>
  <si>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</si>
  <si>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</si>
  <si>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</si>
  <si>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</si>
  <si>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</si>
  <si>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</si>
  <si>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</si>
  <si>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</si>
  <si>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</si>
  <si>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</si>
  <si>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</si>
  <si>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</si>
  <si>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</si>
  <si>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</si>
  <si>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</si>
  <si>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</si>
  <si>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</si>
  <si>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</si>
  <si>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</si>
  <si>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</si>
  <si>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</si>
  <si>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</si>
  <si>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</si>
  <si>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</si>
  <si>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</si>
  <si>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</si>
  <si>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</si>
  <si>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</si>
  <si>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</si>
  <si>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</si>
  <si>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</si>
  <si>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</si>
  <si>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</si>
  <si>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</si>
  <si>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</si>
  <si>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</si>
  <si>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</si>
  <si>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</si>
  <si>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</si>
  <si>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</si>
  <si>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</si>
  <si>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</si>
  <si>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</si>
  <si>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</si>
  <si>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</si>
  <si>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</si>
  <si>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</si>
  <si>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</si>
  <si>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</si>
  <si>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</si>
  <si>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</si>
  <si>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</si>
  <si>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</si>
  <si>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</si>
  <si>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</si>
  <si>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</si>
  <si>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</si>
  <si>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</si>
  <si>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</si>
  <si>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</si>
  <si>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</si>
  <si>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</si>
  <si>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</si>
  <si>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</si>
  <si>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</si>
  <si>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</si>
  <si>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</si>
  <si>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</si>
  <si>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</si>
  <si>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</si>
  <si>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</si>
  <si>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</si>
  <si>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</si>
  <si>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</si>
  <si>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</si>
  <si>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</si>
  <si>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</si>
  <si>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</si>
  <si>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</si>
  <si>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</si>
  <si>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</si>
  <si>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</si>
  <si>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</si>
  <si>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</si>
  <si>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</si>
  <si>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</si>
  <si>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</si>
  <si>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</si>
  <si>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</si>
  <si>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</si>
  <si>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</si>
  <si>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</si>
  <si>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</si>
  <si>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</si>
  <si>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</si>
  <si>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</si>
  <si>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</si>
  <si>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</si>
  <si>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</si>
  <si>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</si>
  <si>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</si>
  <si>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</si>
  <si>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</si>
  <si>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</si>
  <si>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</si>
  <si>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</si>
  <si>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</si>
  <si>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</si>
  <si>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</si>
  <si>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</si>
  <si>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</si>
  <si>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</si>
  <si>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</si>
  <si>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</si>
  <si>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</si>
  <si>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</si>
  <si>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</si>
  <si>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</si>
  <si>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</si>
  <si>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</si>
  <si>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</si>
  <si>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</si>
  <si>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</si>
  <si>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</si>
  <si>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</si>
  <si>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</si>
  <si>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</si>
  <si>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</si>
  <si>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</si>
  <si>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</si>
  <si>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</si>
  <si>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</si>
  <si>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</si>
  <si>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</si>
  <si>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</si>
  <si>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</si>
  <si>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</si>
  <si>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</si>
  <si>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</si>
  <si>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</si>
  <si>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</si>
  <si>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</si>
  <si>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</si>
  <si>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</si>
  <si>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</si>
  <si>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</si>
  <si>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</si>
  <si>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</si>
  <si>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</si>
  <si>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</si>
  <si>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</si>
  <si>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</si>
  <si>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</si>
  <si>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</si>
  <si>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</si>
  <si>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</si>
  <si>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</si>
  <si>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</si>
  <si>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</si>
  <si>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</si>
  <si>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</si>
  <si>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</si>
  <si>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</si>
  <si>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</si>
  <si>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</si>
  <si>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</si>
  <si>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</si>
  <si>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</si>
  <si>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</si>
  <si>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</si>
  <si>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</si>
  <si>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</si>
  <si>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</si>
  <si>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</si>
  <si>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</si>
  <si>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</si>
  <si>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</si>
  <si>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</si>
  <si>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</si>
  <si>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</si>
  <si>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</si>
  <si>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</si>
  <si>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</si>
  <si>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</si>
  <si>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</si>
  <si>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</si>
  <si>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</si>
  <si>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</si>
  <si>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</si>
  <si>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</si>
  <si>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</si>
  <si>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</si>
  <si>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</si>
  <si>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</si>
  <si>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</si>
  <si>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</si>
  <si>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</si>
  <si>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</si>
  <si>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</si>
  <si>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</si>
  <si>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</si>
  <si>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</si>
  <si>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</si>
  <si>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</si>
  <si>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</si>
  <si>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</si>
  <si>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</si>
  <si>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</si>
  <si>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</si>
  <si>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</si>
  <si>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</si>
  <si>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</si>
  <si>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</si>
  <si>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</si>
  <si>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</si>
  <si>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</si>
  <si>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</si>
  <si>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</si>
  <si>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</si>
  <si>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</si>
  <si>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</si>
  <si>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</si>
  <si>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</si>
  <si>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</si>
  <si>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</si>
  <si>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</si>
  <si>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</si>
  <si>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</si>
  <si>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</si>
  <si>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</si>
  <si>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</si>
  <si>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</si>
  <si>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</si>
  <si>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</si>
  <si>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</si>
  <si>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</si>
  <si>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</si>
  <si>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</si>
  <si>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</si>
  <si>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</si>
  <si>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</si>
  <si>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</si>
  <si>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</si>
  <si>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</si>
  <si>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</si>
  <si>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</si>
  <si>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</si>
  <si>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</si>
  <si>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</si>
  <si>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</si>
  <si>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</si>
  <si>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</si>
  <si>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</si>
  <si>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</si>
  <si>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</si>
  <si>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</si>
  <si>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</si>
  <si>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</si>
  <si>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</si>
  <si>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</si>
  <si>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</si>
  <si>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</si>
  <si>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</si>
  <si>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</si>
  <si>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</si>
  <si>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</si>
  <si>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</si>
  <si>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</si>
  <si>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</si>
  <si>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</si>
  <si>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</si>
  <si>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</si>
  <si>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</si>
  <si>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</si>
  <si>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</si>
  <si>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</si>
  <si>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</si>
  <si>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</si>
  <si>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</si>
  <si>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</si>
  <si>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</si>
  <si>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</si>
  <si>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</si>
  <si>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</si>
  <si>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</si>
  <si>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</si>
  <si>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</si>
  <si>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</si>
  <si>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</si>
  <si>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</si>
  <si>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</si>
  <si>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</si>
  <si>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</si>
  <si>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</si>
  <si>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</si>
  <si>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</si>
  <si>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</si>
  <si>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</si>
  <si>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</si>
  <si>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</si>
  <si>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</si>
  <si>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</si>
  <si>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</si>
  <si>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</si>
  <si>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</si>
  <si>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</si>
  <si>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</si>
  <si>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</si>
  <si>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</si>
  <si>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</si>
  <si>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</si>
  <si>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</si>
  <si>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</si>
  <si>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</si>
  <si>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</si>
  <si>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</si>
  <si>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</si>
  <si>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</si>
  <si>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</si>
  <si>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</si>
  <si>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</si>
  <si>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</si>
  <si>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</si>
  <si>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</si>
  <si>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</si>
  <si>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</si>
  <si>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</si>
  <si>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</si>
  <si>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</si>
  <si>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</si>
  <si>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</si>
  <si>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</si>
  <si>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</si>
  <si>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</si>
  <si>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</si>
  <si>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</si>
  <si>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</si>
  <si>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</si>
  <si>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</si>
  <si>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</si>
  <si>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</si>
  <si>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</si>
  <si>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</si>
  <si>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</si>
  <si>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</si>
  <si>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</si>
  <si>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</si>
  <si>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</si>
  <si>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</si>
  <si>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</si>
  <si>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</si>
  <si>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</si>
  <si>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</si>
  <si>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</si>
  <si>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</si>
  <si>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</si>
  <si>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</si>
  <si>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</si>
  <si>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</si>
  <si>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</si>
  <si>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</si>
  <si>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</si>
  <si>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</si>
  <si>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</si>
  <si>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</si>
  <si>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</si>
  <si>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</si>
  <si>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</si>
  <si>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</si>
  <si>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</si>
  <si>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</si>
  <si>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</si>
  <si>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</si>
  <si>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</si>
  <si>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</si>
  <si>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</si>
  <si>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</si>
  <si>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</si>
  <si>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</si>
  <si>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</si>
  <si>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</si>
  <si>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</si>
  <si>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</si>
  <si>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</si>
  <si>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</si>
  <si>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</si>
  <si>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</si>
  <si>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</si>
  <si>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</si>
  <si>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</si>
  <si>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</si>
  <si>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</si>
  <si>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</si>
  <si>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</si>
  <si>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</si>
  <si>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</si>
  <si>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</si>
  <si>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</si>
  <si>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</si>
  <si>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</si>
  <si>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</si>
  <si>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</si>
  <si>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</si>
  <si>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</si>
  <si>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</si>
  <si>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</si>
  <si>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</si>
  <si>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</si>
  <si>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</si>
  <si>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</si>
  <si>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</si>
  <si>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</si>
  <si>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</si>
  <si>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</si>
  <si>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</si>
  <si>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</si>
  <si>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</si>
  <si>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</si>
  <si>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</si>
  <si>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</si>
  <si>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</si>
  <si>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</si>
  <si>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</si>
  <si>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</si>
  <si>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</si>
  <si>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</si>
  <si>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</si>
  <si>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</si>
  <si>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</si>
  <si>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</si>
  <si>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</si>
  <si>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</si>
  <si>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</si>
  <si>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</si>
  <si>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</si>
  <si>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</si>
  <si>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</si>
  <si>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</si>
  <si>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</si>
  <si>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</si>
  <si>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</si>
  <si>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</si>
  <si>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</si>
  <si>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</si>
  <si>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</si>
  <si>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</si>
  <si>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</si>
  <si>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</si>
  <si>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</si>
  <si>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</si>
  <si>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</si>
  <si>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</si>
  <si>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</si>
  <si>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</si>
  <si>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</si>
  <si>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</si>
  <si>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</si>
  <si>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</si>
  <si>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</si>
  <si>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</si>
  <si>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</si>
  <si>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</si>
  <si>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</si>
  <si>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</si>
  <si>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</si>
  <si>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</si>
  <si>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</si>
  <si>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</si>
  <si>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</si>
  <si>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</si>
  <si>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</si>
  <si>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</si>
  <si>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</si>
  <si>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</si>
  <si>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</si>
  <si>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</si>
  <si>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</si>
  <si>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</si>
  <si>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</si>
  <si>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</si>
  <si>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</si>
  <si>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</si>
  <si>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</si>
  <si>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</si>
  <si>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</si>
  <si>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</si>
  <si>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</si>
  <si>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</si>
  <si>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</si>
  <si>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</si>
  <si>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</si>
  <si>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</si>
  <si>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</si>
  <si>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</si>
  <si>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</si>
  <si>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</si>
  <si>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</si>
  <si>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</si>
  <si>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</si>
  <si>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</si>
  <si>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</si>
  <si>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</si>
  <si>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</si>
  <si>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</si>
  <si>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</si>
  <si>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</si>
  <si>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</si>
  <si>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</si>
  <si>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</si>
  <si>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</si>
  <si>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</si>
  <si>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</si>
  <si>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</si>
  <si>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</si>
  <si>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</si>
  <si>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</si>
  <si>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</si>
  <si>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</si>
  <si>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</si>
  <si>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</si>
  <si>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</si>
  <si>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</si>
  <si>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</si>
  <si>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</si>
  <si>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</si>
  <si>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</si>
  <si>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</si>
  <si>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</si>
  <si>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</si>
  <si>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</si>
  <si>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</si>
  <si>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</si>
  <si>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</si>
  <si>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</si>
  <si>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</si>
  <si>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</si>
  <si>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</si>
  <si>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</si>
  <si>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</si>
  <si>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</si>
  <si>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</si>
  <si>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</si>
  <si>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</si>
  <si>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</si>
  <si>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</si>
  <si>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</si>
  <si>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</si>
  <si>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</si>
  <si>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</si>
  <si>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</si>
  <si>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</si>
  <si>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</si>
  <si>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</si>
  <si>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</si>
  <si>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</si>
  <si>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</si>
  <si>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</si>
  <si>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</si>
  <si>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</si>
  <si>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</si>
  <si>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</si>
  <si>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</si>
  <si>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</si>
  <si>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</si>
  <si>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</si>
  <si>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</si>
  <si>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</si>
  <si>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</si>
  <si>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</si>
  <si>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</si>
  <si>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</si>
  <si>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</si>
  <si>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</si>
  <si>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</si>
  <si>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</si>
  <si>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</si>
  <si>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</si>
  <si>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</si>
  <si>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</si>
  <si>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</si>
  <si>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</si>
  <si>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</si>
  <si>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</si>
  <si>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</si>
  <si>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</si>
  <si>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</si>
  <si>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</si>
  <si>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</si>
  <si>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</si>
  <si>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</si>
  <si>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</si>
  <si>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</si>
  <si>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</si>
  <si>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</si>
  <si>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</si>
  <si>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</si>
  <si>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</si>
  <si>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</si>
  <si>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</si>
  <si>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</si>
  <si>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</si>
  <si>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</si>
  <si>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</si>
  <si>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</si>
  <si>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</si>
  <si>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</si>
  <si>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</si>
  <si>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</si>
  <si>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</si>
  <si>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</si>
  <si>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</si>
  <si>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</si>
  <si>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</si>
  <si>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</si>
  <si>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</si>
  <si>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</si>
  <si>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</si>
  <si>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</si>
  <si>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</si>
  <si>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</si>
  <si>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</si>
  <si>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</si>
  <si>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</si>
  <si>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</si>
  <si>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</si>
  <si>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</si>
  <si>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</si>
  <si>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</si>
  <si>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</si>
  <si>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</si>
  <si>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</si>
  <si>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</si>
  <si>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</si>
  <si>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</si>
  <si>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</si>
  <si>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</si>
  <si>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</si>
  <si>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</si>
  <si>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</si>
  <si>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</si>
  <si>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</si>
  <si>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</si>
  <si>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</si>
  <si>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</si>
  <si>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</si>
  <si>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</si>
  <si>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</si>
  <si>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</si>
  <si>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</si>
  <si>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</si>
  <si>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</si>
  <si>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</si>
  <si>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</si>
  <si>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</si>
  <si>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</si>
  <si>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</si>
  <si>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</si>
  <si>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</si>
  <si>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</si>
  <si>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</si>
  <si>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</si>
  <si>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</si>
  <si>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</si>
  <si>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</si>
  <si>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</si>
  <si>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</si>
  <si>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</si>
  <si>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</si>
  <si>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</si>
  <si>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</si>
  <si>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</si>
  <si>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</si>
  <si>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</si>
  <si>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</si>
  <si>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</si>
  <si>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</si>
  <si>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</si>
  <si>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</si>
  <si>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</si>
  <si>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</si>
  <si>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</si>
  <si>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</si>
  <si>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</si>
  <si>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</si>
  <si>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</si>
  <si>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</si>
  <si>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</si>
  <si>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</si>
  <si>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</si>
  <si>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</si>
  <si>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</si>
  <si>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</si>
  <si>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</si>
  <si>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</si>
  <si>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</si>
  <si>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</si>
  <si>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</si>
  <si>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</si>
  <si>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</si>
  <si>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</si>
  <si>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</si>
  <si>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</si>
  <si>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</si>
  <si>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</si>
  <si>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</si>
  <si>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</si>
  <si>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</si>
  <si>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</si>
  <si>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</si>
  <si>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</si>
  <si>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</si>
  <si>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</si>
  <si>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</si>
  <si>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</si>
  <si>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</si>
  <si>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</si>
  <si>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</si>
  <si>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</si>
  <si>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</si>
  <si>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</si>
  <si>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</si>
  <si>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</si>
  <si>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</si>
  <si>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</si>
  <si>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</si>
  <si>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</si>
  <si>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</si>
  <si>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</si>
  <si>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</si>
  <si>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</si>
  <si>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</si>
  <si>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</si>
  <si>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</si>
  <si>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</si>
  <si>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</si>
  <si>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</si>
  <si>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</si>
  <si>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</si>
  <si>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</si>
  <si>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</si>
  <si>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</si>
  <si>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</si>
  <si>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</si>
  <si>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</si>
  <si>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</si>
  <si>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</si>
  <si>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</si>
  <si>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</si>
  <si>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</si>
  <si>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</si>
  <si>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</si>
  <si>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</si>
  <si>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</si>
  <si>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</si>
  <si>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</si>
  <si>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</si>
  <si>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</si>
  <si>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</si>
  <si>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</si>
  <si>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</si>
  <si>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</si>
  <si>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</si>
  <si>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</si>
  <si>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</si>
  <si>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</si>
  <si>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</si>
  <si>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</si>
  <si>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</si>
  <si>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</si>
  <si>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</si>
  <si>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</si>
  <si>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</si>
  <si>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</si>
  <si>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</si>
  <si>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</si>
  <si>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</si>
  <si>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</si>
  <si>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</si>
  <si>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</si>
  <si>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</si>
  <si>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</si>
  <si>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</si>
  <si>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</si>
  <si>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</si>
  <si>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</si>
  <si>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</si>
  <si>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</si>
  <si>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</si>
  <si>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</si>
  <si>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</si>
  <si>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</si>
  <si>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</si>
  <si>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</si>
  <si>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</si>
  <si>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</si>
  <si>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</si>
  <si>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</si>
  <si>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</si>
  <si>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</si>
  <si>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</si>
  <si>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</si>
  <si>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</si>
  <si>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</si>
  <si>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</si>
  <si>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</si>
  <si>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</si>
  <si>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</si>
  <si>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</si>
  <si>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</si>
  <si>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</si>
  <si>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</si>
  <si>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</si>
  <si>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</si>
  <si>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</si>
  <si>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</si>
  <si>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</si>
  <si>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</si>
  <si>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</si>
  <si>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</si>
  <si>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</si>
  <si>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</si>
  <si>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</si>
  <si>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</si>
  <si>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</si>
  <si>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</si>
  <si>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</si>
  <si>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</si>
  <si>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</si>
  <si>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</si>
  <si>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</si>
  <si>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</si>
  <si>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</si>
  <si>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</si>
  <si>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</si>
  <si>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</si>
  <si>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</si>
  <si>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</si>
  <si>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</si>
  <si>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</si>
  <si>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</si>
  <si>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</si>
  <si>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</si>
  <si>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</si>
  <si>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</si>
  <si>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</si>
  <si>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</si>
  <si>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</si>
  <si>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</si>
  <si>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</si>
  <si>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</si>
  <si>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</si>
  <si>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</si>
  <si>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</si>
  <si>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</si>
  <si>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</si>
  <si>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</si>
  <si>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</si>
  <si>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</si>
  <si>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</si>
  <si>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</si>
  <si>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</si>
  <si>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</si>
  <si>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</si>
  <si>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</si>
  <si>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</si>
  <si>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</si>
  <si>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</si>
  <si>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</si>
  <si>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</si>
  <si>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</si>
  <si>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</si>
  <si>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</si>
  <si>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</si>
  <si>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</si>
  <si>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</si>
  <si>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</si>
  <si>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</si>
  <si>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</si>
  <si>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</si>
  <si>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</si>
  <si>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</si>
  <si>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</si>
  <si>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</si>
  <si>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</si>
  <si>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</si>
  <si>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</si>
  <si>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</si>
  <si>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</si>
  <si>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</si>
  <si>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</si>
  <si>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</si>
  <si>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</si>
  <si>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</si>
  <si>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</si>
  <si>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</si>
  <si>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</si>
  <si>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</si>
  <si>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</si>
  <si>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</si>
  <si>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</si>
  <si>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</si>
  <si>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</si>
  <si>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</si>
  <si>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</si>
  <si>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</si>
  <si>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</si>
  <si>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</si>
  <si>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</si>
  <si>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</si>
  <si>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</si>
  <si>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</si>
  <si>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</si>
  <si>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</si>
  <si>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</si>
  <si>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</si>
  <si>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</si>
  <si>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</si>
  <si>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</si>
  <si>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</si>
  <si>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</si>
  <si>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</si>
  <si>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</si>
  <si>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</si>
  <si>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</si>
  <si>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</si>
  <si>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</si>
  <si>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</si>
  <si>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</si>
  <si>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</si>
  <si>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</si>
  <si>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</si>
  <si>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</si>
  <si>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</si>
  <si>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</si>
  <si>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</si>
  <si>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</si>
  <si>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</si>
  <si>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</si>
  <si>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</si>
  <si>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</si>
  <si>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</si>
  <si>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</si>
  <si>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</si>
  <si>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</si>
  <si>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</si>
  <si>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</si>
  <si>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</si>
  <si>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</si>
  <si>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</si>
  <si>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</si>
  <si>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</si>
  <si>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</si>
  <si>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</si>
  <si>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</si>
  <si>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</si>
  <si>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</si>
  <si>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</si>
  <si>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</si>
  <si>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</si>
  <si>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</si>
  <si>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</si>
  <si>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</si>
  <si>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</si>
  <si>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</si>
  <si>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</si>
  <si>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</si>
  <si>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</si>
  <si>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</si>
  <si>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</si>
  <si>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</si>
  <si>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</si>
  <si>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</si>
  <si>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</si>
  <si>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</si>
  <si>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</si>
  <si>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</si>
  <si>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</si>
  <si>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</si>
  <si>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</si>
  <si>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</si>
  <si>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</si>
  <si>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</si>
  <si>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</si>
  <si>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</si>
  <si>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</si>
  <si>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</si>
  <si>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</si>
  <si>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</si>
  <si>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</si>
  <si>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</si>
  <si>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</si>
  <si>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</si>
  <si>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</si>
  <si>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</si>
  <si>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</si>
  <si>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</si>
  <si>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</si>
  <si>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</si>
  <si>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</si>
  <si>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</si>
  <si>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</si>
  <si>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</si>
  <si>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</si>
  <si>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</si>
  <si>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</si>
  <si>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</si>
  <si>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</si>
  <si>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</si>
  <si>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</si>
  <si>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</si>
  <si>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</si>
  <si>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</si>
  <si>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</si>
  <si>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</si>
  <si>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</si>
  <si>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</si>
  <si>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</si>
  <si>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</si>
  <si>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</si>
  <si>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</si>
  <si>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</si>
  <si>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</si>
  <si>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</si>
  <si>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</si>
  <si>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</si>
  <si>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</si>
  <si>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</si>
  <si>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</si>
  <si>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</si>
  <si>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</si>
  <si>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</si>
  <si>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</si>
  <si>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</si>
  <si>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</si>
  <si>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</si>
  <si>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</si>
  <si>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</si>
  <si>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</si>
  <si>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</si>
  <si>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</si>
  <si>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</si>
  <si>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</si>
  <si>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</si>
  <si>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</si>
  <si>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</si>
  <si>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</si>
  <si>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</si>
  <si>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</si>
  <si>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</si>
  <si>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</si>
  <si>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</si>
  <si>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</si>
  <si>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</si>
  <si>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</si>
  <si>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</si>
  <si>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</si>
  <si>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</si>
  <si>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</si>
  <si>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</si>
  <si>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</si>
  <si>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</si>
  <si>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</si>
  <si>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</si>
  <si>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</si>
  <si>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</si>
  <si>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</si>
  <si>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</si>
  <si>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</si>
  <si>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</si>
  <si>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</si>
  <si>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</si>
  <si>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</si>
  <si>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</si>
  <si>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</si>
  <si>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</si>
  <si>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</si>
  <si>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</si>
  <si>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</si>
  <si>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</si>
  <si>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</si>
  <si>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</si>
  <si>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</si>
  <si>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</si>
  <si>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</si>
  <si>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</si>
  <si>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</si>
  <si>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</si>
  <si>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</si>
  <si>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</si>
  <si>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</si>
  <si>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</si>
  <si>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</si>
  <si>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</si>
  <si>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</si>
  <si>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</si>
  <si>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</si>
  <si>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</si>
  <si>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</si>
  <si>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</si>
  <si>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</si>
  <si>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</si>
  <si>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</si>
  <si>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</si>
  <si>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</si>
  <si>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</si>
  <si>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</si>
  <si>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</si>
  <si>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</si>
  <si>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</si>
  <si>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</si>
  <si>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</si>
  <si>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</si>
  <si>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</si>
  <si>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</si>
  <si>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</si>
  <si>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</si>
  <si>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</si>
  <si>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</si>
  <si>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</si>
  <si>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</si>
  <si>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</si>
  <si>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</si>
  <si>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</si>
  <si>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</si>
  <si>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</si>
  <si>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</si>
  <si>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</si>
  <si>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</si>
  <si>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</si>
  <si>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</si>
  <si>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</si>
  <si>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</si>
  <si>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</si>
  <si>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</si>
  <si>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</si>
  <si>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</si>
  <si>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</si>
  <si>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</si>
  <si>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</si>
  <si>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</si>
  <si>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</si>
  <si>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</si>
  <si>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</si>
  <si>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</si>
  <si>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</si>
  <si>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</si>
  <si>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</si>
  <si>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</si>
  <si>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</si>
  <si>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</si>
  <si>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</si>
  <si>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</si>
  <si>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</si>
  <si>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</si>
  <si>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</si>
  <si>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</si>
  <si>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</si>
  <si>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</si>
  <si>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</si>
  <si>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</si>
  <si>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</si>
  <si>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</si>
  <si>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</si>
  <si>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</si>
  <si>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</si>
  <si>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</si>
  <si>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</si>
  <si>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</si>
  <si>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</si>
  <si>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</si>
  <si>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</si>
  <si>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</si>
  <si>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</si>
  <si>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</si>
  <si>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</si>
  <si>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</si>
  <si>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</si>
  <si>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</si>
  <si>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</si>
  <si>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</si>
  <si>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</si>
  <si>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</si>
  <si>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</si>
  <si>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</si>
  <si>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</si>
  <si>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</si>
  <si>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</si>
  <si>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</si>
  <si>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</si>
  <si>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</si>
  <si>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</si>
  <si>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</si>
  <si>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</si>
  <si>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</si>
  <si>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</si>
  <si>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</si>
  <si>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</si>
  <si>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</si>
  <si>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</si>
  <si>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</si>
  <si>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</si>
  <si>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</si>
  <si>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</si>
  <si>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</si>
  <si>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</si>
  <si>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</si>
  <si>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</si>
  <si>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</si>
  <si>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</si>
  <si>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</si>
  <si>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</si>
  <si>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</si>
  <si>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</si>
  <si>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</si>
  <si>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</si>
  <si>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</si>
  <si>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</si>
  <si>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</si>
  <si>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</si>
  <si>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</si>
  <si>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</si>
  <si>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</si>
  <si>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</si>
  <si>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</si>
  <si>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</si>
  <si>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</si>
  <si>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</si>
  <si>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</si>
  <si>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</si>
  <si>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</si>
  <si>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</si>
  <si>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</si>
  <si>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</si>
  <si>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</si>
  <si>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</si>
  <si>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</si>
  <si>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</si>
  <si>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</si>
  <si>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</si>
  <si>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</si>
  <si>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</si>
  <si>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</si>
  <si>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</si>
  <si>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</si>
  <si>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</si>
  <si>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</si>
  <si>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</si>
  <si>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</si>
  <si>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</si>
  <si>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</si>
  <si>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</si>
  <si>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</si>
  <si>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</si>
  <si>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</si>
  <si>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</si>
  <si>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</si>
  <si>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</si>
  <si>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</si>
  <si>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</si>
  <si>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</si>
  <si>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</si>
  <si>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</si>
  <si>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</si>
  <si>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</si>
  <si>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</si>
  <si>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</si>
  <si>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</si>
  <si>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</si>
  <si>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</si>
  <si>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</si>
  <si>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</si>
  <si>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</si>
  <si>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</si>
  <si>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</si>
  <si>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</si>
  <si>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</si>
  <si>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</si>
  <si>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</si>
  <si>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</si>
  <si>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</si>
  <si>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</si>
  <si>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</si>
  <si>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</si>
  <si>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</si>
  <si>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</si>
  <si>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</si>
  <si>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</si>
  <si>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</si>
  <si>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</si>
  <si>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</si>
  <si>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</si>
  <si>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</si>
  <si>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</si>
  <si>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</si>
  <si>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</si>
  <si>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</si>
  <si>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</si>
  <si>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</si>
  <si>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</si>
  <si>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</si>
  <si>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</si>
  <si>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</si>
  <si>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</si>
  <si>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</si>
  <si>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</si>
  <si>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</si>
  <si>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</si>
  <si>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</si>
  <si>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</si>
  <si>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</si>
  <si>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</si>
  <si>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</si>
  <si>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</si>
  <si>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</si>
  <si>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</si>
  <si>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</si>
  <si>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</si>
  <si>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</si>
  <si>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</si>
  <si>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</si>
  <si>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</si>
  <si>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</si>
  <si>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</si>
  <si>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</si>
  <si>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</si>
  <si>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</si>
  <si>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</si>
  <si>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</si>
  <si>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</si>
  <si>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</si>
  <si>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</si>
  <si>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</si>
  <si>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</si>
  <si>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</si>
  <si>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</si>
  <si>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</si>
  <si>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</si>
  <si>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</si>
  <si>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</si>
  <si>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</si>
  <si>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</si>
  <si>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</si>
  <si>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</si>
  <si>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</si>
  <si>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</si>
  <si>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</si>
  <si>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</si>
  <si>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</si>
  <si>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</si>
  <si>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</si>
  <si>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</si>
  <si>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</si>
  <si>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</si>
  <si>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</si>
  <si>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</si>
  <si>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</si>
  <si>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</si>
  <si>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</si>
  <si>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</si>
  <si>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</si>
  <si>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</si>
  <si>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</si>
  <si>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</si>
  <si>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</si>
  <si>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</si>
  <si>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</si>
  <si>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</si>
  <si>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</si>
  <si>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</si>
  <si>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</si>
  <si>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</si>
  <si>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</si>
  <si>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</si>
  <si>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</si>
  <si>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</si>
  <si>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</si>
  <si>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</si>
  <si>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</si>
  <si>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</si>
  <si>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</si>
  <si>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</si>
  <si>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</si>
  <si>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</si>
  <si>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</si>
  <si>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</si>
  <si>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</si>
  <si>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</si>
  <si>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</si>
  <si>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</si>
  <si>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</si>
  <si>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</si>
  <si>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</si>
  <si>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</si>
  <si>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</si>
  <si>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</si>
  <si>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</si>
  <si>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</si>
  <si>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</si>
  <si>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</si>
  <si>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</si>
  <si>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</si>
  <si>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</si>
  <si>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</si>
  <si>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</si>
  <si>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</si>
  <si>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</si>
  <si>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</si>
  <si>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</si>
  <si>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</si>
  <si>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</si>
  <si>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</si>
  <si>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</si>
  <si>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</si>
  <si>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</si>
  <si>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</si>
  <si>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</si>
  <si>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</si>
  <si>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</si>
  <si>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</si>
  <si>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</si>
  <si>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</si>
  <si>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</si>
  <si>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</si>
  <si>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</si>
  <si>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</si>
  <si>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</si>
  <si>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</si>
  <si>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</si>
  <si>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</si>
  <si>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</si>
  <si>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</si>
  <si>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</si>
  <si>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</si>
  <si>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</si>
  <si>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</si>
  <si>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</si>
  <si>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</si>
  <si>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</si>
  <si>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</si>
  <si>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</si>
  <si>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</si>
  <si>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</si>
  <si>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</si>
  <si>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</si>
  <si>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</si>
  <si>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</si>
  <si>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</si>
  <si>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</si>
  <si>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</si>
  <si>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</si>
  <si>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</si>
  <si>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</si>
  <si>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</si>
  <si>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</si>
  <si>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</si>
  <si>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</si>
  <si>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</si>
  <si>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</si>
  <si>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</si>
  <si>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</si>
  <si>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</si>
  <si>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</si>
  <si>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</si>
  <si>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</si>
  <si>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</si>
  <si>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</si>
  <si>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</si>
  <si>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</si>
  <si>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</si>
  <si>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</si>
  <si>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</si>
  <si>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</si>
  <si>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</si>
  <si>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</si>
  <si>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</si>
  <si>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</si>
  <si>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</si>
  <si>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</si>
  <si>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</si>
  <si>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</si>
  <si>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</si>
  <si>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</si>
  <si>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</si>
  <si>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</si>
  <si>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</si>
  <si>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</si>
  <si>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</si>
  <si>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</si>
  <si>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</si>
  <si>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</si>
  <si>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</si>
  <si>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</si>
  <si>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</si>
  <si>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</si>
  <si>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</si>
  <si>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</si>
  <si>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</si>
  <si>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</si>
  <si>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</si>
  <si>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</si>
  <si>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</si>
  <si>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</si>
  <si>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</si>
  <si>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</si>
  <si>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</si>
  <si>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</si>
  <si>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</si>
  <si>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</si>
  <si>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</si>
  <si>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</si>
  <si>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</si>
  <si>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</si>
  <si>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</si>
  <si>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</si>
  <si>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</si>
  <si>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</si>
  <si>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</si>
  <si>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</si>
  <si>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</si>
  <si>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</si>
  <si>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</si>
  <si>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</si>
  <si>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</si>
  <si>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</si>
  <si>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</si>
  <si>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</si>
  <si>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</si>
  <si>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</si>
  <si>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</si>
  <si>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</si>
  <si>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</si>
  <si>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</si>
  <si>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</si>
  <si>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</si>
  <si>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</si>
  <si>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</si>
  <si>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</si>
  <si>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</si>
  <si>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</si>
  <si>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</si>
  <si>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</si>
  <si>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</si>
  <si>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</si>
  <si>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</si>
  <si>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</si>
  <si>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</si>
  <si>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</si>
  <si>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</si>
  <si>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</si>
  <si>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</si>
  <si>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</si>
  <si>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</si>
  <si>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</si>
  <si>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</si>
  <si>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</si>
  <si>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</si>
  <si>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</si>
  <si>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</si>
  <si>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</si>
  <si>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</si>
  <si>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</si>
  <si>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</si>
  <si>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</si>
  <si>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</si>
  <si>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</si>
  <si>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</si>
  <si>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</si>
  <si>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</si>
  <si>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</si>
  <si>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</si>
  <si>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</si>
  <si>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</si>
  <si>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</si>
  <si>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</si>
  <si>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</si>
  <si>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</si>
  <si>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</si>
  <si>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</si>
  <si>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</si>
  <si>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</si>
  <si>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</si>
  <si>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</si>
  <si>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</si>
  <si>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</si>
  <si>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</si>
  <si>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</si>
  <si>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</si>
  <si>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</si>
  <si>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</si>
  <si>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</si>
  <si>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</si>
  <si>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</si>
  <si>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</si>
  <si>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</si>
  <si>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</si>
  <si>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</si>
  <si>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</si>
  <si>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</si>
  <si>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</si>
  <si>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</si>
  <si>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</si>
  <si>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</si>
  <si>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</si>
  <si>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</si>
  <si>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</si>
  <si>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</si>
  <si>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</si>
  <si>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</si>
  <si>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</si>
  <si>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</si>
  <si>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</si>
  <si>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</si>
  <si>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</si>
  <si>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</si>
  <si>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</si>
  <si>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</si>
  <si>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</si>
  <si>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</si>
  <si>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</si>
  <si>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</si>
  <si>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</si>
  <si>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</si>
  <si>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</si>
  <si>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</si>
  <si>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</si>
  <si>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</si>
  <si>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</si>
  <si>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</si>
  <si>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</si>
  <si>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</si>
  <si>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</si>
  <si>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</si>
  <si>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</si>
  <si>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</si>
  <si>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</si>
  <si>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</si>
  <si>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</si>
  <si>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</si>
  <si>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</si>
  <si>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</si>
  <si>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</si>
  <si>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</si>
  <si>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</si>
  <si>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</si>
  <si>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</si>
  <si>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</si>
  <si>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</si>
  <si>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</si>
  <si>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</si>
  <si>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</si>
  <si>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</si>
  <si>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</si>
  <si>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</si>
  <si>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</si>
  <si>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</si>
  <si>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</si>
  <si>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</si>
  <si>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</si>
  <si>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</si>
  <si>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</si>
  <si>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</si>
  <si>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</si>
  <si>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</si>
  <si>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</si>
  <si>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</si>
  <si>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</si>
  <si>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</si>
  <si>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</si>
  <si>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</si>
  <si>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</si>
  <si>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</si>
  <si>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</si>
  <si>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</si>
  <si>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</si>
  <si>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</si>
  <si>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</si>
  <si>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</si>
  <si>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</si>
  <si>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</si>
  <si>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</si>
  <si>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</si>
  <si>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</si>
  <si>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</si>
  <si>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</si>
  <si>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</si>
  <si>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</si>
  <si>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</si>
  <si>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</si>
  <si>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</si>
  <si>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</si>
  <si>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</si>
  <si>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</si>
  <si>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</si>
  <si>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</si>
  <si>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</si>
  <si>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</si>
  <si>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</si>
  <si>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</si>
  <si>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</si>
  <si>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</si>
  <si>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</si>
  <si>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</si>
  <si>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</si>
  <si>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</si>
  <si>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</si>
  <si>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</si>
  <si>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</si>
  <si>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</si>
  <si>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</si>
  <si>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</si>
  <si>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</si>
  <si>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</si>
  <si>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</si>
  <si>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</si>
  <si>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</si>
  <si>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</si>
  <si>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</si>
  <si>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</si>
  <si>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</si>
  <si>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</si>
  <si>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</si>
  <si>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</si>
  <si>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</si>
  <si>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</si>
  <si>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</si>
  <si>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</si>
  <si>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</si>
  <si>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</si>
  <si>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</si>
  <si>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</si>
  <si>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</si>
  <si>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</si>
  <si>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</si>
  <si>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</si>
  <si>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</si>
  <si>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</si>
  <si>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</si>
  <si>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</si>
  <si>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</si>
  <si>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</si>
  <si>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</si>
  <si>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</si>
  <si>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</si>
  <si>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</si>
  <si>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</si>
  <si>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</si>
  <si>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</si>
  <si>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</si>
  <si>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</si>
  <si>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</si>
  <si>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</si>
  <si>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</si>
  <si>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</si>
  <si>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</si>
  <si>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</si>
  <si>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</si>
  <si>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</si>
  <si>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</si>
  <si>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</si>
  <si>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</si>
  <si>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</si>
  <si>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</si>
  <si>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</si>
  <si>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</si>
  <si>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</si>
  <si>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</si>
  <si>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</si>
  <si>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</si>
  <si>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</si>
  <si>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</si>
  <si>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</si>
  <si>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</si>
  <si>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</si>
  <si>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</si>
  <si>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</si>
  <si>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</si>
  <si>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</si>
  <si>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</si>
  <si>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</si>
  <si>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</si>
  <si>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</si>
  <si>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</si>
  <si>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</si>
  <si>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</si>
  <si>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</si>
  <si>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</si>
  <si>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</si>
  <si>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</si>
  <si>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</si>
  <si>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</si>
  <si>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</si>
  <si>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</si>
  <si>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</si>
  <si>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</si>
  <si>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</si>
  <si>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</si>
  <si>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</si>
  <si>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</si>
  <si>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</si>
  <si>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</si>
  <si>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</si>
  <si>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</si>
  <si>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</si>
  <si>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</si>
  <si>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</si>
  <si>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</si>
  <si>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</si>
  <si>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</si>
  <si>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</si>
  <si>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</si>
  <si>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</si>
  <si>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</si>
  <si>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</si>
  <si>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</si>
  <si>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</si>
  <si>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</si>
  <si>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</si>
  <si>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</si>
  <si>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</si>
  <si>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</si>
  <si>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</si>
  <si>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</si>
  <si>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</si>
  <si>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</si>
  <si>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</si>
  <si>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</si>
  <si>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</si>
  <si>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</si>
  <si>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</si>
  <si>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</si>
  <si>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</si>
  <si>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</si>
  <si>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</si>
  <si>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</si>
  <si>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</si>
  <si>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</si>
  <si>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</si>
  <si>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</si>
  <si>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</si>
  <si>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</si>
  <si>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</si>
  <si>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</si>
  <si>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</si>
  <si>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</si>
  <si>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</si>
  <si>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</si>
  <si>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</si>
  <si>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</si>
  <si>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</si>
  <si>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</si>
  <si>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</si>
  <si>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</si>
  <si>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</si>
  <si>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</si>
  <si>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</si>
  <si>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</si>
  <si>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</si>
  <si>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</si>
  <si>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</si>
  <si>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</si>
  <si>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</si>
  <si>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</si>
  <si>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</si>
  <si>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</si>
  <si>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</si>
  <si>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</si>
  <si>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</si>
  <si>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</si>
  <si>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</si>
  <si>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</si>
  <si>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</si>
  <si>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</si>
  <si>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</si>
  <si>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</si>
  <si>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</si>
  <si>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</si>
  <si>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</si>
  <si>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</si>
  <si>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</si>
  <si>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</si>
  <si>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</si>
  <si>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</si>
  <si>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</si>
  <si>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</si>
  <si>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</si>
  <si>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</si>
  <si>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</si>
  <si>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</si>
  <si>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</si>
  <si>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</si>
  <si>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</si>
  <si>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</si>
  <si>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</si>
  <si>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</si>
  <si>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</si>
  <si>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</si>
  <si>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</si>
  <si>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</si>
  <si>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</si>
  <si>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</si>
  <si>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</si>
  <si>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</si>
  <si>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</si>
  <si>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</si>
  <si>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</si>
  <si>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</si>
  <si>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</si>
  <si>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</si>
  <si>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</si>
  <si>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</si>
  <si>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</si>
  <si>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</si>
  <si>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</si>
  <si>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</si>
  <si>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</si>
  <si>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</si>
  <si>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</si>
  <si>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</si>
  <si>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</si>
  <si>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</si>
  <si>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</si>
  <si>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</si>
  <si>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</si>
  <si>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</si>
  <si>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</si>
  <si>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</si>
  <si>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</si>
  <si>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</si>
  <si>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</si>
  <si>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</si>
  <si>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</si>
  <si>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</si>
  <si>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</si>
  <si>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</si>
  <si>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</si>
  <si>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</si>
  <si>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</si>
  <si>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</si>
  <si>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</si>
  <si>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</si>
  <si>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</si>
  <si>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</si>
  <si>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</si>
  <si>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</si>
  <si>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</si>
  <si>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</si>
  <si>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</si>
  <si>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</si>
  <si>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</si>
  <si>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</si>
  <si>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</si>
  <si>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</si>
  <si>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</si>
  <si>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</si>
  <si>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</si>
  <si>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</si>
  <si>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</si>
  <si>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</si>
  <si>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</si>
  <si>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</si>
  <si>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</si>
  <si>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</si>
  <si>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</si>
  <si>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</si>
  <si>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</si>
  <si>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</si>
  <si>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</si>
  <si>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</si>
  <si>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</si>
  <si>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</si>
  <si>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</si>
  <si>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</si>
  <si>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</si>
  <si>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</si>
  <si>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</si>
  <si>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</si>
  <si>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</si>
  <si>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</si>
  <si>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</si>
  <si>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</si>
  <si>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</si>
  <si>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</si>
  <si>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</si>
  <si>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</si>
  <si>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</si>
  <si>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</si>
  <si>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</si>
  <si>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</si>
  <si>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</si>
  <si>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</si>
  <si>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</si>
  <si>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</si>
  <si>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</si>
  <si>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</si>
  <si>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</si>
  <si>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</si>
  <si>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</si>
  <si>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</si>
  <si>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</si>
  <si>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</si>
  <si>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</si>
  <si>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</si>
  <si>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</si>
  <si>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</si>
  <si>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</si>
  <si>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</si>
  <si>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</si>
  <si>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</si>
  <si>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</si>
  <si>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</si>
  <si>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</si>
  <si>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</si>
  <si>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</si>
  <si>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</si>
  <si>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</si>
  <si>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</si>
  <si>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</si>
  <si>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</si>
  <si>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</si>
  <si>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</si>
  <si>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</si>
  <si>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</si>
  <si>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</si>
  <si>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</si>
  <si>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</si>
  <si>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</si>
  <si>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</si>
  <si>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</si>
  <si>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</si>
  <si>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</si>
  <si>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</si>
  <si>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</si>
  <si>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</si>
  <si>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</si>
  <si>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</si>
  <si>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</si>
  <si>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</si>
  <si>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</si>
  <si>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</si>
  <si>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</si>
  <si>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</si>
  <si>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</si>
  <si>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</si>
  <si>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</si>
  <si>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</si>
  <si>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</si>
  <si>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</si>
  <si>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</si>
  <si>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</si>
  <si>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</si>
  <si>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</si>
  <si>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</si>
  <si>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</si>
  <si>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</si>
  <si>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</si>
  <si>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</si>
  <si>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</si>
  <si>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</si>
  <si>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</si>
  <si>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</si>
  <si>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</si>
  <si>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</si>
  <si>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</si>
  <si>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</si>
  <si>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</si>
  <si>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</si>
  <si>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</si>
  <si>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</si>
  <si>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</si>
  <si>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</si>
  <si>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</si>
  <si>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</si>
  <si>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</si>
  <si>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</si>
  <si>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</si>
  <si>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</si>
  <si>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</si>
  <si>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</si>
  <si>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</si>
  <si>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</si>
  <si>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</si>
  <si>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</si>
  <si>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</si>
  <si>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</si>
  <si>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</si>
  <si>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</si>
  <si>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</si>
  <si>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</si>
  <si>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</si>
  <si>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</si>
  <si>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</si>
  <si>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</si>
  <si>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</si>
  <si>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</si>
  <si>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</si>
  <si>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</si>
  <si>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</si>
  <si>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</si>
  <si>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</si>
  <si>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</si>
  <si>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</si>
  <si>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</si>
  <si>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</si>
  <si>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</si>
  <si>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</si>
  <si>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</si>
  <si>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</si>
  <si>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</si>
  <si>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</si>
  <si>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</si>
  <si>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</si>
  <si>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</si>
  <si>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</si>
  <si>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</si>
  <si>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</si>
  <si>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</si>
  <si>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</si>
  <si>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</si>
  <si>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</si>
  <si>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</si>
  <si>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</si>
  <si>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</si>
  <si>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</si>
  <si>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</si>
  <si>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</si>
  <si>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</si>
  <si>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</si>
  <si>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</si>
  <si>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</si>
  <si>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</si>
  <si>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</si>
  <si>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</si>
  <si>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</si>
  <si>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</si>
  <si>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</si>
  <si>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</si>
  <si>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</si>
  <si>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</si>
  <si>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</si>
  <si>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</si>
  <si>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</si>
  <si>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</si>
  <si>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</si>
  <si>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</si>
  <si>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</si>
  <si>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</si>
  <si>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</si>
  <si>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</si>
  <si>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</si>
  <si>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</si>
  <si>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</si>
  <si>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</si>
  <si>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</si>
  <si>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</si>
  <si>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</si>
  <si>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</si>
  <si>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</si>
  <si>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</si>
  <si>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</si>
  <si>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</si>
  <si>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</si>
  <si>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</si>
  <si>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</si>
  <si>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</si>
  <si>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</si>
  <si>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</si>
  <si>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</si>
  <si>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</si>
  <si>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</si>
  <si>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</si>
  <si>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</si>
  <si>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</si>
  <si>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</si>
  <si>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</si>
  <si>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</si>
  <si>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</si>
  <si>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</si>
  <si>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</si>
  <si>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</si>
  <si>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</si>
  <si>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</si>
  <si>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</si>
  <si>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</si>
  <si>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</si>
  <si>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</si>
  <si>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</si>
  <si>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</si>
  <si>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</si>
  <si>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</si>
  <si>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</si>
  <si>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</si>
  <si>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</si>
  <si>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</si>
  <si>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</si>
  <si>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</si>
  <si>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</si>
  <si>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</si>
  <si>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</si>
  <si>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</si>
  <si>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</si>
  <si>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</si>
  <si>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</si>
  <si>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</si>
  <si>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</si>
  <si>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</si>
  <si>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</si>
  <si>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</si>
  <si>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</si>
  <si>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</si>
  <si>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</si>
  <si>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</si>
  <si>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</si>
  <si>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</si>
  <si>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</si>
  <si>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</si>
  <si>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</si>
  <si>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</si>
  <si>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</si>
  <si>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</si>
  <si>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</si>
  <si>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</si>
  <si>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</si>
  <si>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</si>
  <si>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</si>
  <si>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</si>
  <si>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</si>
  <si>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</si>
  <si>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</si>
  <si>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</si>
  <si>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</si>
  <si>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</si>
  <si>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</si>
  <si>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</si>
  <si>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</si>
  <si>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</si>
  <si>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</si>
  <si>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</si>
  <si>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</si>
  <si>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</si>
  <si>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</si>
  <si>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</si>
  <si>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</si>
  <si>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</si>
  <si>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</si>
  <si>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</si>
  <si>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</si>
  <si>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</si>
  <si>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</si>
  <si>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</si>
  <si>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</si>
  <si>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</si>
  <si>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</si>
  <si>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</si>
  <si>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</si>
  <si>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</si>
  <si>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</si>
  <si>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</si>
  <si>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</si>
  <si>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</si>
  <si>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</si>
  <si>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</si>
  <si>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</si>
  <si>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</si>
  <si>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</si>
  <si>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</si>
  <si>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</si>
  <si>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</si>
  <si>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</si>
  <si>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</si>
  <si>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</si>
  <si>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</si>
  <si>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</si>
  <si>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</si>
  <si>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</si>
  <si>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</si>
  <si>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</si>
  <si>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</si>
  <si>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</si>
  <si>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</si>
  <si>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</si>
  <si>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</si>
  <si>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</si>
  <si>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</si>
  <si>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</si>
  <si>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</si>
  <si>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</si>
  <si>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</si>
  <si>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</si>
  <si>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</si>
  <si>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</si>
  <si>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</si>
  <si>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</si>
  <si>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</si>
  <si>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</si>
  <si>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</si>
  <si>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</si>
  <si>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</si>
  <si>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</si>
  <si>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</si>
  <si>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</si>
  <si>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</si>
  <si>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</si>
  <si>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</si>
  <si>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</si>
  <si>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</si>
  <si>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</si>
  <si>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</si>
  <si>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</si>
  <si>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</si>
  <si>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</si>
  <si>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</si>
  <si>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</si>
  <si>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</si>
  <si>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</si>
  <si>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</si>
  <si>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</si>
  <si>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</si>
  <si>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</si>
  <si>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</si>
  <si>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</si>
  <si>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</si>
  <si>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</si>
  <si>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</si>
  <si>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</si>
  <si>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</si>
  <si>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</si>
  <si>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</si>
  <si>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</si>
  <si>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</si>
  <si>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</si>
  <si>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</si>
  <si>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</si>
  <si>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</si>
  <si>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</si>
  <si>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</si>
  <si>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</si>
  <si>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</si>
  <si>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</si>
  <si>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</si>
  <si>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</si>
  <si>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</si>
  <si>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</si>
  <si>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</si>
  <si>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</si>
  <si>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</si>
  <si>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</si>
  <si>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</si>
  <si>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</si>
  <si>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</si>
  <si>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</si>
  <si>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</si>
  <si>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</si>
  <si>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</si>
  <si>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</si>
  <si>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</si>
  <si>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</si>
  <si>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</si>
  <si>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</si>
  <si>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</si>
  <si>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</si>
  <si>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</si>
  <si>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</si>
  <si>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</si>
  <si>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</si>
  <si>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</si>
  <si>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</si>
  <si>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</si>
  <si>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</si>
  <si>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</si>
  <si>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</si>
  <si>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</si>
  <si>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</si>
  <si>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</si>
  <si>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</si>
  <si>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</si>
  <si>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</si>
  <si>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</si>
  <si>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</si>
  <si>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</si>
  <si>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</si>
  <si>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</si>
  <si>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</si>
  <si>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</si>
  <si>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</si>
  <si>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</si>
  <si>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</si>
  <si>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</si>
  <si>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</si>
  <si>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</si>
  <si>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</si>
  <si>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</si>
  <si>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</si>
  <si>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</si>
  <si>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</si>
  <si>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</si>
  <si>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</si>
  <si>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</si>
  <si>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</si>
  <si>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</si>
  <si>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</si>
  <si>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</si>
  <si>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</si>
  <si>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</si>
  <si>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</si>
  <si>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</si>
  <si>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</si>
  <si>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</si>
  <si>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</si>
  <si>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</si>
  <si>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</si>
  <si>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</si>
  <si>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</si>
  <si>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</si>
  <si>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</si>
  <si>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</si>
  <si>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</si>
  <si>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</si>
  <si>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</si>
  <si>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</si>
  <si>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</si>
  <si>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</si>
  <si>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</si>
  <si>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</si>
  <si>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</si>
  <si>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</si>
  <si>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</si>
  <si>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</si>
  <si>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</si>
  <si>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</si>
  <si>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</si>
  <si>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</si>
  <si>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</si>
  <si>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</si>
  <si>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</si>
  <si>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</si>
  <si>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</si>
  <si>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</si>
  <si>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</si>
  <si>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</si>
  <si>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</si>
  <si>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</si>
  <si>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</si>
  <si>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</si>
  <si>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</si>
  <si>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</si>
  <si>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</si>
  <si>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</si>
  <si>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</si>
  <si>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</si>
  <si>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</si>
  <si>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</si>
  <si>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</si>
  <si>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</si>
  <si>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</si>
  <si>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</si>
  <si>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</si>
  <si>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</si>
  <si>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</si>
  <si>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</si>
  <si>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</si>
  <si>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</si>
  <si>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</si>
  <si>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</si>
  <si>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</si>
  <si>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</si>
  <si>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</si>
  <si>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</si>
  <si>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</si>
  <si>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</si>
  <si>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</si>
  <si>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</si>
  <si>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</si>
  <si>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</si>
  <si>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</si>
  <si>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</si>
  <si>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</si>
  <si>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</si>
  <si>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</si>
  <si>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</si>
  <si>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</si>
  <si>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</si>
  <si>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</si>
  <si>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</si>
  <si>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</si>
  <si>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</si>
  <si>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</si>
  <si>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</si>
  <si>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</si>
  <si>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</si>
  <si>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</si>
  <si>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</si>
  <si>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</si>
  <si>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</si>
  <si>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</si>
  <si>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</si>
  <si>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</si>
  <si>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</si>
  <si>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</si>
  <si>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</si>
  <si>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</si>
  <si>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</si>
  <si>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</si>
  <si>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</si>
  <si>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</si>
  <si>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</si>
  <si>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</si>
  <si>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</si>
  <si>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</si>
  <si>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</si>
  <si>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</si>
  <si>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</si>
  <si>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</si>
  <si>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</si>
  <si>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</si>
  <si>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</si>
  <si>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</si>
  <si>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</si>
  <si>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</si>
  <si>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</si>
  <si>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</si>
  <si>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</si>
  <si>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</si>
  <si>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</si>
  <si>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</si>
  <si>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</si>
  <si>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</si>
  <si>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</si>
  <si>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</si>
  <si>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</si>
  <si>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</si>
  <si>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</si>
  <si>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</si>
  <si>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</si>
  <si>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</si>
  <si>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</si>
  <si>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</si>
  <si>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</si>
  <si>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</si>
  <si>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</si>
  <si>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</si>
  <si>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</si>
  <si>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</si>
  <si>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</si>
  <si>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</si>
  <si>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</si>
  <si>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</si>
  <si>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</si>
  <si>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</si>
  <si>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</si>
  <si>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</si>
  <si>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</si>
  <si>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</si>
  <si>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</si>
  <si>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</si>
  <si>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</si>
  <si>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</si>
  <si>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</si>
  <si>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</si>
  <si>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</si>
  <si>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</si>
  <si>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</si>
  <si>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</si>
  <si>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</si>
  <si>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</si>
  <si>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</si>
  <si>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</si>
  <si>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</si>
  <si>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</si>
  <si>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</si>
  <si>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</si>
  <si>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</si>
  <si>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</si>
  <si>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</si>
  <si>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</si>
  <si>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</si>
  <si>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</si>
  <si>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</si>
  <si>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</si>
  <si>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</si>
  <si>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</si>
  <si>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</si>
  <si>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</si>
  <si>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</si>
  <si>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</si>
  <si>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</si>
  <si>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</si>
  <si>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</si>
  <si>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</si>
  <si>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</si>
  <si>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</si>
  <si>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</si>
  <si>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</si>
  <si>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</si>
  <si>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</si>
  <si>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</si>
  <si>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</si>
  <si>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</si>
  <si>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</si>
  <si>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</si>
  <si>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</si>
  <si>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</si>
  <si>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</si>
  <si>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</si>
  <si>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</si>
  <si>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</si>
  <si>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</si>
  <si>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</si>
  <si>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</si>
  <si>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</si>
  <si>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</si>
  <si>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</si>
  <si>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</si>
  <si>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</si>
  <si>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</si>
  <si>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</si>
  <si>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</si>
  <si>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</si>
  <si>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</si>
  <si>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</si>
  <si>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</si>
  <si>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</si>
  <si>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</si>
  <si>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</si>
  <si>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</si>
  <si>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</si>
  <si>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</si>
  <si>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</si>
  <si>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</si>
  <si>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</si>
  <si>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</si>
  <si>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</si>
  <si>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</si>
  <si>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</si>
  <si>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</si>
  <si>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</si>
  <si>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</si>
  <si>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</si>
  <si>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</si>
  <si>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</si>
  <si>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</si>
  <si>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</si>
  <si>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</si>
  <si>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</si>
  <si>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</si>
  <si>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</si>
  <si>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</si>
  <si>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</si>
  <si>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</si>
  <si>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</si>
  <si>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</si>
  <si>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</si>
  <si>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</si>
  <si>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</si>
  <si>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</si>
  <si>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</si>
  <si>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</si>
  <si>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</si>
  <si>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</si>
  <si>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</si>
  <si>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</si>
  <si>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</si>
  <si>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</si>
  <si>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</si>
  <si>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</si>
  <si>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</si>
  <si>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</si>
  <si>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</si>
  <si>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</si>
  <si>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</si>
  <si>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</si>
  <si>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</si>
  <si>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</si>
  <si>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</si>
  <si>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</si>
  <si>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</si>
  <si>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</si>
  <si>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</si>
  <si>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</si>
  <si>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</si>
  <si>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</si>
  <si>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</si>
  <si>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</si>
  <si>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</si>
  <si>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</si>
  <si>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</si>
  <si>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</si>
  <si>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</si>
  <si>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</si>
  <si>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</si>
  <si>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</si>
  <si>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</si>
  <si>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</si>
  <si>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</si>
  <si>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</si>
  <si>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</si>
  <si>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</si>
  <si>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</si>
  <si>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</si>
  <si>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</si>
  <si>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</si>
  <si>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</si>
  <si>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</si>
  <si>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</si>
  <si>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</si>
  <si>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</si>
  <si>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</si>
  <si>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</si>
  <si>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</si>
  <si>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</si>
  <si>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</si>
  <si>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</si>
  <si>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</si>
  <si>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</si>
  <si>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</si>
  <si>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</si>
  <si>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</si>
  <si>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</si>
  <si>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</si>
  <si>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</si>
  <si>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</si>
  <si>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</si>
  <si>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</si>
  <si>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</si>
  <si>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</si>
  <si>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</si>
  <si>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</si>
  <si>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</si>
  <si>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</si>
  <si>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</si>
  <si>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</si>
  <si>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</si>
  <si>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</si>
  <si>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</si>
  <si>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</si>
  <si>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</si>
  <si>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</si>
  <si>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</si>
  <si>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</si>
  <si>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</si>
  <si>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</si>
  <si>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</si>
  <si>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</si>
  <si>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</si>
  <si>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</si>
  <si>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</si>
  <si>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</si>
  <si>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</si>
  <si>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</si>
  <si>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</si>
  <si>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</si>
  <si>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</si>
  <si>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</si>
  <si>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</si>
  <si>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</si>
  <si>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</si>
  <si>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</si>
  <si>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</si>
  <si>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</si>
  <si>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</si>
  <si>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</si>
  <si>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</si>
  <si>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</si>
  <si>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</si>
  <si>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</si>
  <si>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</si>
  <si>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</si>
  <si>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</si>
  <si>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</si>
  <si>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</si>
  <si>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</si>
  <si>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</si>
  <si>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</si>
  <si>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</si>
  <si>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</si>
  <si>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</si>
  <si>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</si>
  <si>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</si>
  <si>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</si>
  <si>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</si>
  <si>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</si>
  <si>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</si>
  <si>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</si>
  <si>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</si>
  <si>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</si>
  <si>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</si>
  <si>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</si>
  <si>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</si>
  <si>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</si>
  <si>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</si>
  <si>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</si>
  <si>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</si>
  <si>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</si>
  <si>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</si>
  <si>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</si>
  <si>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</si>
  <si>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</si>
  <si>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</si>
  <si>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</si>
  <si>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</si>
  <si>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</si>
  <si>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</si>
  <si>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</si>
  <si>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</si>
  <si>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</si>
  <si>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</si>
  <si>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</si>
  <si>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</si>
  <si>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</si>
  <si>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</si>
  <si>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</si>
  <si>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</si>
  <si>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</si>
  <si>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</si>
  <si>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</si>
  <si>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</si>
  <si>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</si>
  <si>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</si>
  <si>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</si>
  <si>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</si>
  <si>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</si>
  <si>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</si>
  <si>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</si>
  <si>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</si>
  <si>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</si>
  <si>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</si>
  <si>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</si>
  <si>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</si>
  <si>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</si>
  <si>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</si>
  <si>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</si>
  <si>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</si>
  <si>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</si>
  <si>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</si>
  <si>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</si>
  <si>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</si>
  <si>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</si>
  <si>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</si>
  <si>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</si>
  <si>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</si>
  <si>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</si>
  <si>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</si>
  <si>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</si>
  <si>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</si>
  <si>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</si>
  <si>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</si>
  <si>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</si>
  <si>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</si>
  <si>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</si>
  <si>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</si>
  <si>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</si>
  <si>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</si>
  <si>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</si>
  <si>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</si>
  <si>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</si>
  <si>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</si>
  <si>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</si>
  <si>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</si>
  <si>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</si>
  <si>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</si>
  <si>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</si>
  <si>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</si>
  <si>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</si>
  <si>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</si>
  <si>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</si>
  <si>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</si>
  <si>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</si>
  <si>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</si>
  <si>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</si>
  <si>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</si>
  <si>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</si>
  <si>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</si>
  <si>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</si>
  <si>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</si>
  <si>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</si>
  <si>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</si>
  <si>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</si>
  <si>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</si>
  <si>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</si>
  <si>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</si>
  <si>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</si>
  <si>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</si>
  <si>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</si>
  <si>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</si>
  <si>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</si>
  <si>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</si>
  <si>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</si>
  <si>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</si>
  <si>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</si>
  <si>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</si>
  <si>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</si>
  <si>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</si>
  <si>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</si>
  <si>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</si>
  <si>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</si>
  <si>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</si>
  <si>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</si>
  <si>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</si>
  <si>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</si>
  <si>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</si>
  <si>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</si>
  <si>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</si>
  <si>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</si>
  <si>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</si>
  <si>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</si>
  <si>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</si>
  <si>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</si>
  <si>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</si>
  <si>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</si>
  <si>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</si>
  <si>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</si>
  <si>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</si>
  <si>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</si>
  <si>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</si>
  <si>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</si>
  <si>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</si>
  <si>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</si>
  <si>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</si>
  <si>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</si>
  <si>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</si>
  <si>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</si>
  <si>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</si>
  <si>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</si>
  <si>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</si>
  <si>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</si>
  <si>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</si>
  <si>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</si>
  <si>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</si>
  <si>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</si>
  <si>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</si>
  <si>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</si>
  <si>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</si>
  <si>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</si>
  <si>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</si>
  <si>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</si>
  <si>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</si>
  <si>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</si>
  <si>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</si>
  <si>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</si>
  <si>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</si>
  <si>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</si>
  <si>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</si>
  <si>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</si>
  <si>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</si>
  <si>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</si>
  <si>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</si>
  <si>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</si>
  <si>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</si>
  <si>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</si>
  <si>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</si>
  <si>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</si>
  <si>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</si>
  <si>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</si>
  <si>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</si>
  <si>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</si>
  <si>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</si>
  <si>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</si>
  <si>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</si>
  <si>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</si>
  <si>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</si>
  <si>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</si>
  <si>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</si>
  <si>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</si>
  <si>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</si>
  <si>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</si>
  <si>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</si>
  <si>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</si>
  <si>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</si>
  <si>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</si>
  <si>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</si>
  <si>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</si>
  <si>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</si>
  <si>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</si>
  <si>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</si>
  <si>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</si>
  <si>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</si>
  <si>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</si>
  <si>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</si>
  <si>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</si>
  <si>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</si>
  <si>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</si>
  <si>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</si>
  <si>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</si>
  <si>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</si>
  <si>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</si>
  <si>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</si>
  <si>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</si>
  <si>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</si>
  <si>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</si>
  <si>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</si>
  <si>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</si>
  <si>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</si>
  <si>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</si>
  <si>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</si>
  <si>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</si>
  <si>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</si>
  <si>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</si>
  <si>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</si>
  <si>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</si>
  <si>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</si>
  <si>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</si>
  <si>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</si>
  <si>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</si>
  <si>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</si>
  <si>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</si>
  <si>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</si>
  <si>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</si>
  <si>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</si>
  <si>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</si>
  <si>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</si>
  <si>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</si>
  <si>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</si>
  <si>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</si>
  <si>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</si>
  <si>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</si>
  <si>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</si>
  <si>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</si>
  <si>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</si>
  <si>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</si>
  <si>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</si>
  <si>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</si>
  <si>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</si>
  <si>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</si>
  <si>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</si>
  <si>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</si>
  <si>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</si>
  <si>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</si>
  <si>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</si>
  <si>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</si>
  <si>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</si>
  <si>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</si>
  <si>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</si>
  <si>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</si>
  <si>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</si>
  <si>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</si>
  <si>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</si>
  <si>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</si>
  <si>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</si>
  <si>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</si>
  <si>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</si>
  <si>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</si>
  <si>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</si>
  <si>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</si>
  <si>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</si>
  <si>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</si>
  <si>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</si>
  <si>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</si>
  <si>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</si>
  <si>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</si>
  <si>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</si>
  <si>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</si>
  <si>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</si>
  <si>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</si>
  <si>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</si>
  <si>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</si>
  <si>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</si>
  <si>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</si>
  <si>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</si>
  <si>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</si>
  <si>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</si>
  <si>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</si>
  <si>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</si>
  <si>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</si>
  <si>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</si>
  <si>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</si>
  <si>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</si>
  <si>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</si>
  <si>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</si>
  <si>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</si>
  <si>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</si>
  <si>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</si>
  <si>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</si>
  <si>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</si>
  <si>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</si>
  <si>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</si>
  <si>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</si>
  <si>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</si>
  <si>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</si>
  <si>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</si>
  <si>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</si>
  <si>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</si>
  <si>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</si>
  <si>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</si>
  <si>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</si>
  <si>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</si>
  <si>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</si>
  <si>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</si>
  <si>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</si>
  <si>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</si>
  <si>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</si>
  <si>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</si>
  <si>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</si>
  <si>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</si>
  <si>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</si>
  <si>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</si>
  <si>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</si>
  <si>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</si>
  <si>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</si>
  <si>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</si>
  <si>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</si>
  <si>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</si>
  <si>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</si>
  <si>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</si>
  <si>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</si>
  <si>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</si>
  <si>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</si>
  <si>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</si>
  <si>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</si>
  <si>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</si>
  <si>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</si>
  <si>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</si>
  <si>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</si>
  <si>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</si>
  <si>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</si>
  <si>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</si>
  <si>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</si>
  <si>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</si>
  <si>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</si>
  <si>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</si>
  <si>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</si>
  <si>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</si>
  <si>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</si>
  <si>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</si>
  <si>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</si>
  <si>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</si>
  <si>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</si>
  <si>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</si>
  <si>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</si>
  <si>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</si>
  <si>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</si>
  <si>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</si>
  <si>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</si>
  <si>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</si>
  <si>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</si>
  <si>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</si>
  <si>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</si>
  <si>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</si>
  <si>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</si>
  <si>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</si>
  <si>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</si>
  <si>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</si>
  <si>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</si>
  <si>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</si>
  <si>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</si>
  <si>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</si>
  <si>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</si>
  <si>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</si>
  <si>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</si>
  <si>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</si>
  <si>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</si>
  <si>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</si>
  <si>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</si>
  <si>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</si>
  <si>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</si>
  <si>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</si>
  <si>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</si>
  <si>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</si>
  <si>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</si>
  <si>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</si>
  <si>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</si>
  <si>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</si>
  <si>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</si>
  <si>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</si>
  <si>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</si>
  <si>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</si>
  <si>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</si>
  <si>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</si>
  <si>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</si>
  <si>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</si>
  <si>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</si>
  <si>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</si>
  <si>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</si>
  <si>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</si>
  <si>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</si>
  <si>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</si>
  <si>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</si>
  <si>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</si>
  <si>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</si>
  <si>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</si>
  <si>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</si>
  <si>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</si>
  <si>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</si>
  <si>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</si>
  <si>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</si>
  <si>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</si>
  <si>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</si>
  <si>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</si>
  <si>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</si>
  <si>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</si>
  <si>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</si>
  <si>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</si>
  <si>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</si>
  <si>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</si>
  <si>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</si>
  <si>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</si>
  <si>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</si>
  <si>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</si>
  <si>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</si>
  <si>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</si>
  <si>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</si>
  <si>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</si>
  <si>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</si>
  <si>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</si>
  <si>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</si>
  <si>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</si>
  <si>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</si>
  <si>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</si>
  <si>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</si>
  <si>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</si>
  <si>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</si>
  <si>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</si>
  <si>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</si>
  <si>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</si>
  <si>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</si>
  <si>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</si>
  <si>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</si>
  <si>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</si>
  <si>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</si>
  <si>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</si>
  <si>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</si>
  <si>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</si>
  <si>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</si>
  <si>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</si>
  <si>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</si>
  <si>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</si>
  <si>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</si>
  <si>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</si>
  <si>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</si>
  <si>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</si>
  <si>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</si>
  <si>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</si>
  <si>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</si>
  <si>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</si>
  <si>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</si>
  <si>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</si>
  <si>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</si>
  <si>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</si>
  <si>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</si>
  <si>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</si>
  <si>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</si>
  <si>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</si>
  <si>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</si>
  <si>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</si>
  <si>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</si>
  <si>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</si>
  <si>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</si>
  <si>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</si>
  <si>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</si>
  <si>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</si>
  <si>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</si>
  <si>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</si>
  <si>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</si>
  <si>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</si>
  <si>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</si>
  <si>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</si>
  <si>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</si>
  <si>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</si>
  <si>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</si>
  <si>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</si>
  <si>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</si>
  <si>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</si>
  <si>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</si>
  <si>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</si>
  <si>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</si>
  <si>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</si>
  <si>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</si>
  <si>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</si>
  <si>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</si>
  <si>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</si>
  <si>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</si>
  <si>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</si>
  <si>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</si>
  <si>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</si>
  <si>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</si>
  <si>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</si>
  <si>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</si>
  <si>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</si>
  <si>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</si>
  <si>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</si>
  <si>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</si>
  <si>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</si>
  <si>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</si>
  <si>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</si>
  <si>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</si>
  <si>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</si>
  <si>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</si>
  <si>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</si>
  <si>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</si>
  <si>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</si>
  <si>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</si>
  <si>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</si>
  <si>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</si>
  <si>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</si>
  <si>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</si>
  <si>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</si>
  <si>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</si>
  <si>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</si>
  <si>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</si>
  <si>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</si>
  <si>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</si>
  <si>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</si>
  <si>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</si>
  <si>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</si>
  <si>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</si>
  <si>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</si>
  <si>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</si>
  <si>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</si>
  <si>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</si>
  <si>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</si>
  <si>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</si>
  <si>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</si>
  <si>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</si>
  <si>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</si>
  <si>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</si>
  <si>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</si>
  <si>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</si>
  <si>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</si>
  <si>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</si>
  <si>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</si>
  <si>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</si>
  <si>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</si>
  <si>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</si>
  <si>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</si>
  <si>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</si>
  <si>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</si>
  <si>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</si>
  <si>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</si>
  <si>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</si>
  <si>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</si>
  <si>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</si>
  <si>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</si>
  <si>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</si>
  <si>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</si>
  <si>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</si>
  <si>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</si>
  <si>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</si>
  <si>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</si>
  <si>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</si>
  <si>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</si>
  <si>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</si>
  <si>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</si>
  <si>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</si>
  <si>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</si>
  <si>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</si>
  <si>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</si>
  <si>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</si>
  <si>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</si>
  <si>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</si>
  <si>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</si>
  <si>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</si>
  <si>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</si>
  <si>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</si>
  <si>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</si>
  <si>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</si>
  <si>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</si>
  <si>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</si>
  <si>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</si>
  <si>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</si>
  <si>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</si>
  <si>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</si>
  <si>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</si>
  <si>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</si>
  <si>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</si>
  <si>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</si>
  <si>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</si>
  <si>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</si>
  <si>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</si>
  <si>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</si>
  <si>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</si>
  <si>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</si>
  <si>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</si>
  <si>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</si>
  <si>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</si>
  <si>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</si>
  <si>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</si>
  <si>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</si>
  <si>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</si>
  <si>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</si>
  <si>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</si>
  <si>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</si>
  <si>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</si>
  <si>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</si>
  <si>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</si>
  <si>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</si>
  <si>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</si>
  <si>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</si>
  <si>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</si>
  <si>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</si>
  <si>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</si>
  <si>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</si>
  <si>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</si>
  <si>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</si>
  <si>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</si>
  <si>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</si>
  <si>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</si>
  <si>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</si>
  <si>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</si>
  <si>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</si>
  <si>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</si>
  <si>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</si>
  <si>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</si>
  <si>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</si>
  <si>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</si>
  <si>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</si>
  <si>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</si>
  <si>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</si>
  <si>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</si>
  <si>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</si>
  <si>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</si>
  <si>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</si>
  <si>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</si>
  <si>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</si>
  <si>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</si>
  <si>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</si>
  <si>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</si>
  <si>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</si>
  <si>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</si>
  <si>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</si>
  <si>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</si>
  <si>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</si>
  <si>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</si>
  <si>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</si>
  <si>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</si>
  <si>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</si>
  <si>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</si>
  <si>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</si>
  <si>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</si>
  <si>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</si>
  <si>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</si>
  <si>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</si>
  <si>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</si>
  <si>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</si>
  <si>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</si>
  <si>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</si>
  <si>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</si>
  <si>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</si>
  <si>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</si>
  <si>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</si>
  <si>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</si>
  <si>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</si>
  <si>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</si>
  <si>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</si>
  <si>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</si>
  <si>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</si>
  <si>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</si>
  <si>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</si>
  <si>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</si>
  <si>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</si>
  <si>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</si>
  <si>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</si>
  <si>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</si>
  <si>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</si>
  <si>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</si>
  <si>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</si>
  <si>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</si>
  <si>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</si>
  <si>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</si>
  <si>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</si>
  <si>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</si>
  <si>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</si>
  <si>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</si>
  <si>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</si>
  <si>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</si>
  <si>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</si>
  <si>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</si>
  <si>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</si>
  <si>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</si>
  <si>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</si>
  <si>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</si>
  <si>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</si>
  <si>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</si>
  <si>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</si>
  <si>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</si>
  <si>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</si>
  <si>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</si>
  <si>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</si>
  <si>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</si>
  <si>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</si>
  <si>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</si>
  <si>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</si>
  <si>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</si>
  <si>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</si>
  <si>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</si>
  <si>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</si>
  <si>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</si>
  <si>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</si>
  <si>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</si>
  <si>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</si>
  <si>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</si>
  <si>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</si>
  <si>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</si>
  <si>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</si>
  <si>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</si>
  <si>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</si>
  <si>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</si>
  <si>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</si>
  <si>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</si>
  <si>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</si>
  <si>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</si>
  <si>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</si>
  <si>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</si>
  <si>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</si>
  <si>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</si>
  <si>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</si>
  <si>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</si>
  <si>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</si>
  <si>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</si>
  <si>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</si>
  <si>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</si>
  <si>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</si>
  <si>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</si>
  <si>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</si>
  <si>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</si>
  <si>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</si>
  <si>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</si>
  <si>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</si>
  <si>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</si>
  <si>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</si>
  <si>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</si>
  <si>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</si>
  <si>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</si>
  <si>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</si>
  <si>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</si>
  <si>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</si>
  <si>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</si>
  <si>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</si>
  <si>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</si>
  <si>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</si>
  <si>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</si>
  <si>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</si>
  <si>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</si>
  <si>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</si>
  <si>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</si>
  <si>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</si>
  <si>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</si>
  <si>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</si>
  <si>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</si>
  <si>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</si>
  <si>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</si>
  <si>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</si>
  <si>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</si>
  <si>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</si>
  <si>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</si>
  <si>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</si>
  <si>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</si>
  <si>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</si>
  <si>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</si>
  <si>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</si>
  <si>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</si>
  <si>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</si>
  <si>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</si>
  <si>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</si>
  <si>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</si>
  <si>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</si>
  <si>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</si>
  <si>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</si>
  <si>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</si>
  <si>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</si>
  <si>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</si>
  <si>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</si>
  <si>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</si>
  <si>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</si>
  <si>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</si>
  <si>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</si>
  <si>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</si>
  <si>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</si>
  <si>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</si>
  <si>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</si>
  <si>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</si>
  <si>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</si>
  <si>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</si>
  <si>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</si>
  <si>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</si>
  <si>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</si>
  <si>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</si>
  <si>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</si>
  <si>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</si>
  <si>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</si>
  <si>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</si>
  <si>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</si>
  <si>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</si>
  <si>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</si>
  <si>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</si>
  <si>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</si>
  <si>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</si>
  <si>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</si>
  <si>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</si>
  <si>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</si>
  <si>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</si>
  <si>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</si>
  <si>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</si>
  <si>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</si>
  <si>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</si>
  <si>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</si>
  <si>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</si>
  <si>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</si>
  <si>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</si>
  <si>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</si>
  <si>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</si>
  <si>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</si>
  <si>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</si>
  <si>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</si>
  <si>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</si>
  <si>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</si>
  <si>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</si>
  <si>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</si>
  <si>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</si>
  <si>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</si>
  <si>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</si>
  <si>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</si>
  <si>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</si>
  <si>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</si>
  <si>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</si>
  <si>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</si>
  <si>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</si>
  <si>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</si>
  <si>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</si>
  <si>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</si>
  <si>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</si>
  <si>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</si>
  <si>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</si>
  <si>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</si>
  <si>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</si>
  <si>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</si>
  <si>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</si>
  <si>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</si>
  <si>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</si>
  <si>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</si>
  <si>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</si>
  <si>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</si>
  <si>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</si>
  <si>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</si>
  <si>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</si>
  <si>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</si>
  <si>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</si>
  <si>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</si>
  <si>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</si>
  <si>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</si>
  <si>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</si>
  <si>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</si>
  <si>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</si>
  <si>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</si>
  <si>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</si>
  <si>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</si>
  <si>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</si>
  <si>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</si>
  <si>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</si>
  <si>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</si>
  <si>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</si>
  <si>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</si>
  <si>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</si>
  <si>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</si>
  <si>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</si>
  <si>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</si>
  <si>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</si>
  <si>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</si>
  <si>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</si>
  <si>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</si>
  <si>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</si>
  <si>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</si>
  <si>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</si>
  <si>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</si>
  <si>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</si>
  <si>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</si>
  <si>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</si>
  <si>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</si>
  <si>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</si>
  <si>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</si>
  <si>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</si>
  <si>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</si>
  <si>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</si>
  <si>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</si>
  <si>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</si>
  <si>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</si>
  <si>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</si>
  <si>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</si>
  <si>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</si>
  <si>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</si>
  <si>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</si>
  <si>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</si>
  <si>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</si>
  <si>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</si>
  <si>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</si>
  <si>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</si>
  <si>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</si>
  <si>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</si>
  <si>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</si>
  <si>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</si>
  <si>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</si>
  <si>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</si>
  <si>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</si>
  <si>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</si>
  <si>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</si>
  <si>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</si>
  <si>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</si>
  <si>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</si>
  <si>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</si>
  <si>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</si>
  <si>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</si>
  <si>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</si>
  <si>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</si>
  <si>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</si>
  <si>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</si>
  <si>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</si>
  <si>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</si>
  <si>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</si>
  <si>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</si>
  <si>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</si>
  <si>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</si>
  <si>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</si>
  <si>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</si>
  <si>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</si>
  <si>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</si>
  <si>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</si>
  <si>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</si>
  <si>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</si>
  <si>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</si>
  <si>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</si>
  <si>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</si>
  <si>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</si>
  <si>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</si>
  <si>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</si>
  <si>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</si>
  <si>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</si>
  <si>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</si>
  <si>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</si>
  <si>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</si>
  <si>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</si>
  <si>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</si>
  <si>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</si>
  <si>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</si>
  <si>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</si>
  <si>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</si>
  <si>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</si>
  <si>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</si>
  <si>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</si>
  <si>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</si>
  <si>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</si>
  <si>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</si>
  <si>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</si>
  <si>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</si>
  <si>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</si>
  <si>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</si>
  <si>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</si>
  <si>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</si>
  <si>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</si>
  <si>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</si>
  <si>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</si>
  <si>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</si>
  <si>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</si>
  <si>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</si>
  <si>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</si>
  <si>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</si>
  <si>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</si>
  <si>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</si>
  <si>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</si>
  <si>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</si>
  <si>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</si>
  <si>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</si>
  <si>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</si>
  <si>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</si>
  <si>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</si>
  <si>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</si>
  <si>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</si>
  <si>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</si>
  <si>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</si>
  <si>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</si>
  <si>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</si>
  <si>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</si>
  <si>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</si>
  <si>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</si>
  <si>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</si>
  <si>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</si>
  <si>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</si>
  <si>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</si>
  <si>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</si>
  <si>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</si>
  <si>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</si>
  <si>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</si>
  <si>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</si>
  <si>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</si>
  <si>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</si>
  <si>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</si>
  <si>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</si>
  <si>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</si>
  <si>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</si>
  <si>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</si>
  <si>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</si>
  <si>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</si>
  <si>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</si>
  <si>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</si>
  <si>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</si>
  <si>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</si>
  <si>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</si>
  <si>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</si>
  <si>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</si>
  <si>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</si>
  <si>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</si>
  <si>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</si>
  <si>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</si>
  <si>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</si>
  <si>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</si>
  <si>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</si>
  <si>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</si>
  <si>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</si>
  <si>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</si>
  <si>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</si>
  <si>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</si>
  <si>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</si>
  <si>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</si>
  <si>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</si>
  <si>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</si>
  <si>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</si>
  <si>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</si>
  <si>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</si>
  <si>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</si>
  <si>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</si>
  <si>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</si>
  <si>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</si>
  <si>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</si>
  <si>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</si>
  <si>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</si>
  <si>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</si>
  <si>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</si>
  <si>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</si>
  <si>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</si>
  <si>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</si>
  <si>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</si>
  <si>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</si>
  <si>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</si>
  <si>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</si>
  <si>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</si>
  <si>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</si>
  <si>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</si>
  <si>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</si>
  <si>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</si>
  <si>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</si>
  <si>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</si>
  <si>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</si>
  <si>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</si>
  <si>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</si>
  <si>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</si>
  <si>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</si>
  <si>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</si>
  <si>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</si>
  <si>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</si>
  <si>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</si>
  <si>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</si>
  <si>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</si>
  <si>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</si>
  <si>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</si>
  <si>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</si>
  <si>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</si>
  <si>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</si>
  <si>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</si>
  <si>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</si>
  <si>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</si>
  <si>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</si>
  <si>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</si>
  <si>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</si>
  <si>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</si>
  <si>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</si>
  <si>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</si>
  <si>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</si>
  <si>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</si>
  <si>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</si>
  <si>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</si>
  <si>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</si>
  <si>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</si>
  <si>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</si>
  <si>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</si>
  <si>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</si>
  <si>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</si>
  <si>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</si>
  <si>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</si>
  <si>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</si>
  <si>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</si>
  <si>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</si>
  <si>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</si>
  <si>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</si>
  <si>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</si>
  <si>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</si>
  <si>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</si>
  <si>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</si>
  <si>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</si>
  <si>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</si>
  <si>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</si>
  <si>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</si>
  <si>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</si>
  <si>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</si>
  <si>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</si>
  <si>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</si>
  <si>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</si>
  <si>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</si>
  <si>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</si>
  <si>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</si>
  <si>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</si>
  <si>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</si>
  <si>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</si>
  <si>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</si>
  <si>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</si>
  <si>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</si>
  <si>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</si>
  <si>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</si>
  <si>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</si>
  <si>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</si>
  <si>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</si>
  <si>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</si>
  <si>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</si>
  <si>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</si>
  <si>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</si>
  <si>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</si>
  <si>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</si>
  <si>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</si>
  <si>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</si>
  <si>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</si>
  <si>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</si>
  <si>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</si>
  <si>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</si>
  <si>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</si>
  <si>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</si>
  <si>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</si>
  <si>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</si>
  <si>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</si>
  <si>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</si>
  <si>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</si>
  <si>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</si>
  <si>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</si>
  <si>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</si>
  <si>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</si>
  <si>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</si>
  <si>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</si>
  <si>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</si>
  <si>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</si>
  <si>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</si>
  <si>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</si>
  <si>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</si>
  <si>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</si>
  <si>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</si>
  <si>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</si>
  <si>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</si>
  <si>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</si>
  <si>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</si>
  <si>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</si>
  <si>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</si>
  <si>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</si>
  <si>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</si>
  <si>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</si>
  <si>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</si>
  <si>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</si>
  <si>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</si>
  <si>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</si>
  <si>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</si>
  <si>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</si>
  <si>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</si>
  <si>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</si>
  <si>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</si>
  <si>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</si>
  <si>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</si>
  <si>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</si>
  <si>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</si>
  <si>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</si>
  <si>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</si>
  <si>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</si>
  <si>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</si>
  <si>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</si>
  <si>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</si>
  <si>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</si>
  <si>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</si>
  <si>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</si>
  <si>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</si>
  <si>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</si>
  <si>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</si>
  <si>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</si>
  <si>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</si>
  <si>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</si>
  <si>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</si>
  <si>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</si>
  <si>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</si>
  <si>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</si>
  <si>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</si>
  <si>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</si>
  <si>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</si>
  <si>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</si>
  <si>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</si>
  <si>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</si>
  <si>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</si>
  <si>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</si>
  <si>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</si>
  <si>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</si>
  <si>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</si>
  <si>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</si>
  <si>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</si>
  <si>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</si>
  <si>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</si>
  <si>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</si>
  <si>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</si>
  <si>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</si>
  <si>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</si>
  <si>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</si>
  <si>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</si>
  <si>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</si>
  <si>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</si>
  <si>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</si>
  <si>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</si>
  <si>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</si>
  <si>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</si>
  <si>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</si>
  <si>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</si>
  <si>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</si>
  <si>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</si>
  <si>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</si>
  <si>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</si>
  <si>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</si>
  <si>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</si>
  <si>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</si>
  <si>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</si>
  <si>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</si>
  <si>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</si>
  <si>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</si>
  <si>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</si>
  <si>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</si>
  <si>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</si>
  <si>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</si>
  <si>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</si>
  <si>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</si>
  <si>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</si>
  <si>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</si>
  <si>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</si>
  <si>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</si>
  <si>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</si>
  <si>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</si>
  <si>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</si>
  <si>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</si>
  <si>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</si>
  <si>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</si>
  <si>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</si>
  <si>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</si>
  <si>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</si>
  <si>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</si>
  <si>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</si>
  <si>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</si>
  <si>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</si>
  <si>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</si>
  <si>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</si>
  <si>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</si>
  <si>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</si>
  <si>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</si>
  <si>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</si>
  <si>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</si>
  <si>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</si>
  <si>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</si>
  <si>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</si>
  <si>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</si>
  <si>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</si>
  <si>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</si>
  <si>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</si>
  <si>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</si>
  <si>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</si>
  <si>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</si>
  <si>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</si>
  <si>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</si>
  <si>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</si>
  <si>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</si>
  <si>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</si>
  <si>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</si>
  <si>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</si>
  <si>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</si>
  <si>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</si>
  <si>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</si>
  <si>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</si>
  <si>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</si>
  <si>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</si>
  <si>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</si>
  <si>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</si>
  <si>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</si>
  <si>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</si>
  <si>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</si>
  <si>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</si>
  <si>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</si>
  <si>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</si>
  <si>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</si>
  <si>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</si>
  <si>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</si>
  <si>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</si>
  <si>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</si>
  <si>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</si>
  <si>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</si>
  <si>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</si>
  <si>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</si>
  <si>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</si>
  <si>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</si>
  <si>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</si>
  <si>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</si>
  <si>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</si>
  <si>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</si>
  <si>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</si>
  <si>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</si>
  <si>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</si>
  <si>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</si>
  <si>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</si>
  <si>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</si>
  <si>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</si>
  <si>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</si>
  <si>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</si>
  <si>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</si>
  <si>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</si>
  <si>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</si>
  <si>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</si>
  <si>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</si>
  <si>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</si>
  <si>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</si>
  <si>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</si>
  <si>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</si>
  <si>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</si>
  <si>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</si>
  <si>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</si>
  <si>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</si>
  <si>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</si>
  <si>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</si>
  <si>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</si>
  <si>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</si>
  <si>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</si>
  <si>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</si>
  <si>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</si>
  <si>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</si>
  <si>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</si>
  <si>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</si>
  <si>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</si>
  <si>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</si>
  <si>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</si>
  <si>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</si>
  <si>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</si>
  <si>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</si>
  <si>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</si>
  <si>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</si>
  <si>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</si>
  <si>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</si>
  <si>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</si>
  <si>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</si>
  <si>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</si>
  <si>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</si>
  <si>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</si>
  <si>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</si>
  <si>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</si>
  <si>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</si>
  <si>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</si>
  <si>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</si>
  <si>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</si>
  <si>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</si>
  <si>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</si>
  <si>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</si>
  <si>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</si>
  <si>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</si>
  <si>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</si>
  <si>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</si>
  <si>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</si>
  <si>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</si>
  <si>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</si>
  <si>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</si>
  <si>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</si>
  <si>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</si>
  <si>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</si>
  <si>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</si>
  <si>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</si>
  <si>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</si>
  <si>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</si>
  <si>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</si>
  <si>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</si>
  <si>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</si>
  <si>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</si>
  <si>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</si>
  <si>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</si>
  <si>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</si>
  <si>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</si>
  <si>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</si>
  <si>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</si>
  <si>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</si>
  <si>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</si>
  <si>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</si>
  <si>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</si>
  <si>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</si>
  <si>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</si>
  <si>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</si>
  <si>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</si>
  <si>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</si>
  <si>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</si>
  <si>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</si>
  <si>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</si>
  <si>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</si>
  <si>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</si>
  <si>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</si>
  <si>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</si>
  <si>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</si>
  <si>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</si>
  <si>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</si>
  <si>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</si>
  <si>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</si>
  <si>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</si>
  <si>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</si>
  <si>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</si>
  <si>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</si>
  <si>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</si>
  <si>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</si>
  <si>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</si>
  <si>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</si>
  <si>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</si>
  <si>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</si>
  <si>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</si>
  <si>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</si>
  <si>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</si>
  <si>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</si>
  <si>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</si>
  <si>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</si>
  <si>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</si>
  <si>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</si>
  <si>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</si>
  <si>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</si>
  <si>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</si>
  <si>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</si>
  <si>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</si>
  <si>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</si>
  <si>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</si>
  <si>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</si>
  <si>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</si>
  <si>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</si>
  <si>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</si>
  <si>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</si>
  <si>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</si>
  <si>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</si>
  <si>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</si>
  <si>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</si>
  <si>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</si>
  <si>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</si>
  <si>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</si>
  <si>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</si>
  <si>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</si>
  <si>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</si>
  <si>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</si>
  <si>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</si>
  <si>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</si>
  <si>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</si>
  <si>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</si>
  <si>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</si>
  <si>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</si>
  <si>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</si>
  <si>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</si>
  <si>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</si>
  <si>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</si>
  <si>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</si>
  <si>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</si>
  <si>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</si>
  <si>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</si>
  <si>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</si>
  <si>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</si>
  <si>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</si>
  <si>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</si>
  <si>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</si>
  <si>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</si>
  <si>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</si>
  <si>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</si>
  <si>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</si>
  <si>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</si>
  <si>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</si>
  <si>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</si>
  <si>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</si>
  <si>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</si>
  <si>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</si>
  <si>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</si>
  <si>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</si>
  <si>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</si>
  <si>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</si>
  <si>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</si>
  <si>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</si>
  <si>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</si>
  <si>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</si>
  <si>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</si>
  <si>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</si>
  <si>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</si>
  <si>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</si>
  <si>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</si>
  <si>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</si>
  <si>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</si>
  <si>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</si>
  <si>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</si>
  <si>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</si>
  <si>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</si>
  <si>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</si>
  <si>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</si>
  <si>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</si>
  <si>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</si>
  <si>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</si>
  <si>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</si>
  <si>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</si>
  <si>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</si>
  <si>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</si>
  <si>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</si>
  <si>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</si>
  <si>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</si>
  <si>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</si>
  <si>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</si>
  <si>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</si>
  <si>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</si>
  <si>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</si>
  <si>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</si>
  <si>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</si>
  <si>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</si>
  <si>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</si>
  <si>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</si>
  <si>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</si>
  <si>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</si>
  <si>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</si>
  <si>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</si>
  <si>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</si>
  <si>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</si>
  <si>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</si>
  <si>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</si>
  <si>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</si>
  <si>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</si>
  <si>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</si>
  <si>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</si>
  <si>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</si>
  <si>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</si>
  <si>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</si>
  <si>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</si>
  <si>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</si>
  <si>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</si>
  <si>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</si>
  <si>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</si>
  <si>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</si>
  <si>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</si>
  <si>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</si>
  <si>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</si>
  <si>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</si>
  <si>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</si>
  <si>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</si>
  <si>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</si>
  <si>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</si>
  <si>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</si>
  <si>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</si>
  <si>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</si>
  <si>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</si>
  <si>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</si>
  <si>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</si>
  <si>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</si>
  <si>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</si>
  <si>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</si>
  <si>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</si>
  <si>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</si>
  <si>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</si>
  <si>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</si>
  <si>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</si>
  <si>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</si>
  <si>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</si>
  <si>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</si>
  <si>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</si>
  <si>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</si>
  <si>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</si>
  <si>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</si>
  <si>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</si>
  <si>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</si>
  <si>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</si>
  <si>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</si>
  <si>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</si>
  <si>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</si>
  <si>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</si>
  <si>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</si>
  <si>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</si>
  <si>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</si>
  <si>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</si>
  <si>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</si>
  <si>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</si>
  <si>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</si>
  <si>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</si>
  <si>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</si>
  <si>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</si>
  <si>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</si>
  <si>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</si>
  <si>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</si>
  <si>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</si>
  <si>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</si>
  <si>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</si>
  <si>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</si>
  <si>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</si>
  <si>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</si>
  <si>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</si>
  <si>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</si>
  <si>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</si>
  <si>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</si>
  <si>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</si>
  <si>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</si>
  <si>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</si>
  <si>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</si>
  <si>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</si>
  <si>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</si>
  <si>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</si>
  <si>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</si>
  <si>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</si>
  <si>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</si>
  <si>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</si>
  <si>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</si>
  <si>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</si>
  <si>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</si>
  <si>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</si>
  <si>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</si>
  <si>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</si>
  <si>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</si>
  <si>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</si>
  <si>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</si>
  <si>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</si>
  <si>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</si>
  <si>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</si>
  <si>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</si>
  <si>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</si>
  <si>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</si>
  <si>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</si>
  <si>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</si>
  <si>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</si>
  <si>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</si>
  <si>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</si>
  <si>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</si>
  <si>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</si>
  <si>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</si>
  <si>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</si>
  <si>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</si>
  <si>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</si>
  <si>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</si>
  <si>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</si>
  <si>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</si>
  <si>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</si>
  <si>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</si>
  <si>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</si>
  <si>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</si>
  <si>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</si>
  <si>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</si>
  <si>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</si>
  <si>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</si>
  <si>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</si>
  <si>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</si>
  <si>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</si>
  <si>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</si>
  <si>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</si>
  <si>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</si>
  <si>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</si>
  <si>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</si>
  <si>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</si>
  <si>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</si>
  <si>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</si>
  <si>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</si>
  <si>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</si>
  <si>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</si>
  <si>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</si>
  <si>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</si>
  <si>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</si>
  <si>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</si>
  <si>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</si>
  <si>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</si>
  <si>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</si>
  <si>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</si>
  <si>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</si>
  <si>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</si>
  <si>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</si>
  <si>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</si>
  <si>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</si>
  <si>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</si>
  <si>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</si>
  <si>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</si>
  <si>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</si>
  <si>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</si>
  <si>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</si>
  <si>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</si>
  <si>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</si>
  <si>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</si>
  <si>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</si>
  <si>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</si>
  <si>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</si>
  <si>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</si>
  <si>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</si>
  <si>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</si>
  <si>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</si>
  <si>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</si>
  <si>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</si>
  <si>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</si>
  <si>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</si>
  <si>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</si>
  <si>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</si>
  <si>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</si>
  <si>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</si>
  <si>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</si>
  <si>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</si>
  <si>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</si>
  <si>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</si>
  <si>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</si>
  <si>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</si>
  <si>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</si>
  <si>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</si>
  <si>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</si>
  <si>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</si>
  <si>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</si>
  <si>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</si>
  <si>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</si>
  <si>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</si>
  <si>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</si>
  <si>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</si>
  <si>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</si>
  <si>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</si>
  <si>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</si>
  <si>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</si>
  <si>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</si>
  <si>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</si>
  <si>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</si>
  <si>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</si>
  <si>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</si>
  <si>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</si>
  <si>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</si>
  <si>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</si>
  <si>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</si>
  <si>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</si>
  <si>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</si>
  <si>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</si>
  <si>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</si>
  <si>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</si>
  <si>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</si>
  <si>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</si>
  <si>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</si>
  <si>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</si>
  <si>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</si>
  <si>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</si>
  <si>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</si>
  <si>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</si>
  <si>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</si>
  <si>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</si>
  <si>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</si>
  <si>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</si>
  <si>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</si>
  <si>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</si>
  <si>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</si>
  <si>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</si>
  <si>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</si>
  <si>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</si>
  <si>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</si>
  <si>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</si>
  <si>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</si>
  <si>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</si>
  <si>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</si>
  <si>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</si>
  <si>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</si>
  <si>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</si>
  <si>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</si>
  <si>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</si>
  <si>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</si>
  <si>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</si>
  <si>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</si>
  <si>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</si>
  <si>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</si>
  <si>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</si>
  <si>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</si>
  <si>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</si>
  <si>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</si>
  <si>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</si>
  <si>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</si>
  <si>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</si>
  <si>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</si>
  <si>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</si>
  <si>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</si>
  <si>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</si>
  <si>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</si>
  <si>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</si>
  <si>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</si>
  <si>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</si>
  <si>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</si>
  <si>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</si>
  <si>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</si>
  <si>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</si>
  <si>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</si>
  <si>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</si>
  <si>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</si>
  <si>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</si>
  <si>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</si>
  <si>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</si>
  <si>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</si>
  <si>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</si>
  <si>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</si>
  <si>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</si>
  <si>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</si>
  <si>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</si>
  <si>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</si>
  <si>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</si>
  <si>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</si>
  <si>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</si>
  <si>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</si>
  <si>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</si>
  <si>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</si>
  <si>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</si>
  <si>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</si>
  <si>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</si>
  <si>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</si>
  <si>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</si>
  <si>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</si>
  <si>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</si>
  <si>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</si>
  <si>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</si>
  <si>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</si>
  <si>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</si>
  <si>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</si>
  <si>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</si>
  <si>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</si>
  <si>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</si>
  <si>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</si>
  <si>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</si>
  <si>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</si>
  <si>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</si>
  <si>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</si>
  <si>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</si>
  <si>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</si>
  <si>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</si>
  <si>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</si>
  <si>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</si>
  <si>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</si>
  <si>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</si>
  <si>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</si>
  <si>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</si>
  <si>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</si>
  <si>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</si>
  <si>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</si>
  <si>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</si>
  <si>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</si>
  <si>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</si>
  <si>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</si>
  <si>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</si>
  <si>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</si>
  <si>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</si>
  <si>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</si>
  <si>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</si>
  <si>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</si>
  <si>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</si>
  <si>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</si>
  <si>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</si>
  <si>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</si>
  <si>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</si>
  <si>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</si>
  <si>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</si>
  <si>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</si>
  <si>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</si>
  <si>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</si>
  <si>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</si>
  <si>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</si>
  <si>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</si>
  <si>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</si>
  <si>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</si>
  <si>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</si>
  <si>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</si>
  <si>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</si>
  <si>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</si>
  <si>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</si>
  <si>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</si>
  <si>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</si>
  <si>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</si>
  <si>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</si>
  <si>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</si>
  <si>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</si>
  <si>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</si>
  <si>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</si>
  <si>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</si>
  <si>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</si>
  <si>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</si>
  <si>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</si>
  <si>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</si>
  <si>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</si>
  <si>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</si>
  <si>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</si>
  <si>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</si>
  <si>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</si>
  <si>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</si>
  <si>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</si>
  <si>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</si>
  <si>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</si>
  <si>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</si>
  <si>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</si>
  <si>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</si>
  <si>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</si>
  <si>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</si>
  <si>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</si>
  <si>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</si>
  <si>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</si>
  <si>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</si>
  <si>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</si>
  <si>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</si>
  <si>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</si>
  <si>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</si>
  <si>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</si>
  <si>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</si>
  <si>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</si>
  <si>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</si>
  <si>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</si>
  <si>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</si>
  <si>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</si>
  <si>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</si>
  <si>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</si>
  <si>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</si>
  <si>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</si>
  <si>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</si>
  <si>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</si>
  <si>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</si>
  <si>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</si>
  <si>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</si>
  <si>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</si>
  <si>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</si>
  <si>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</si>
  <si>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</si>
  <si>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</si>
  <si>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</si>
  <si>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</si>
  <si>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</si>
  <si>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</si>
  <si>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</si>
  <si>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</si>
  <si>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</si>
  <si>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</si>
  <si>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</si>
  <si>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</si>
  <si>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</si>
  <si>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</si>
  <si>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</si>
  <si>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</si>
  <si>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</si>
  <si>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</si>
  <si>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</si>
  <si>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</si>
  <si>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</si>
  <si>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</si>
  <si>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</si>
  <si>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</si>
  <si>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</si>
  <si>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</si>
  <si>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</si>
  <si>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</si>
  <si>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</si>
  <si>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</si>
  <si>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</si>
  <si>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</si>
  <si>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</si>
  <si>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</si>
  <si>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</si>
  <si>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</si>
  <si>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</si>
  <si>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</si>
  <si>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</si>
  <si>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</si>
  <si>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</si>
  <si>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</si>
  <si>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</si>
  <si>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</si>
  <si>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</si>
  <si>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</si>
  <si>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</si>
  <si>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</si>
  <si>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</si>
  <si>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</si>
  <si>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</si>
  <si>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</si>
  <si>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</si>
  <si>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</si>
  <si>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</si>
  <si>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</si>
  <si>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</si>
  <si>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</si>
  <si>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</si>
  <si>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</si>
  <si>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</si>
  <si>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</si>
  <si>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</si>
  <si>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</si>
  <si>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</si>
  <si>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</si>
  <si>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</si>
  <si>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</si>
  <si>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</si>
  <si>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</si>
  <si>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</si>
  <si>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</si>
  <si>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</si>
  <si>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</si>
  <si>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</si>
  <si>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</si>
  <si>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</si>
  <si>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</si>
  <si>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</si>
  <si>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</si>
  <si>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</si>
  <si>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</si>
  <si>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</si>
  <si>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</si>
  <si>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</si>
  <si>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</si>
  <si>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</si>
  <si>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</si>
  <si>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</si>
  <si>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</si>
  <si>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</si>
  <si>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</si>
  <si>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</si>
  <si>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</si>
  <si>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</si>
  <si>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</si>
  <si>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</si>
  <si>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</si>
  <si>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</si>
  <si>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</si>
  <si>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</si>
  <si>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</si>
  <si>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</si>
  <si>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</si>
  <si>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</si>
  <si>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</si>
  <si>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</si>
  <si>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</si>
  <si>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</si>
  <si>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</si>
  <si>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</si>
  <si>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</si>
  <si>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</si>
  <si>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</si>
  <si>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</si>
  <si>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</si>
  <si>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</si>
  <si>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</si>
  <si>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</si>
  <si>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</si>
  <si>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</si>
  <si>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</si>
  <si>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</si>
  <si>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</si>
  <si>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</si>
  <si>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</si>
  <si>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</si>
  <si>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</si>
  <si>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</si>
  <si>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</si>
  <si>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</si>
  <si>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</si>
  <si>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</si>
  <si>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</si>
  <si>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</si>
  <si>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</si>
  <si>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</si>
  <si>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</si>
  <si>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</si>
  <si>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</si>
  <si>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</si>
  <si>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</si>
  <si>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</si>
  <si>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</si>
  <si>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</si>
  <si>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</si>
  <si>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</si>
  <si>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</si>
  <si>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</si>
  <si>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</si>
  <si>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</si>
  <si>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</si>
  <si>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</si>
  <si>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</si>
  <si>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</si>
  <si>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</si>
  <si>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</si>
  <si>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</si>
  <si>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</si>
  <si>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</si>
  <si>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</si>
  <si>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</si>
  <si>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</si>
  <si>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</si>
  <si>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</si>
  <si>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</si>
  <si>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</si>
  <si>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</si>
  <si>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</si>
  <si>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</si>
  <si>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</si>
  <si>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</si>
  <si>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</si>
  <si>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</si>
  <si>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</si>
  <si>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</si>
  <si>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</si>
  <si>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</si>
  <si>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</si>
  <si>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</si>
  <si>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</si>
  <si>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</si>
  <si>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</si>
  <si>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</si>
  <si>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</si>
  <si>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</si>
  <si>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</si>
  <si>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</si>
  <si>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</si>
  <si>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</si>
  <si>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</si>
  <si>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</si>
  <si>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</si>
  <si>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</si>
  <si>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</si>
  <si>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</si>
  <si>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</si>
  <si>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</si>
  <si>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</si>
  <si>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</si>
  <si>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</si>
  <si>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</si>
  <si>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</si>
  <si>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</si>
  <si>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</si>
  <si>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</si>
  <si>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</si>
  <si>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</si>
  <si>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</si>
  <si>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</si>
  <si>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</si>
  <si>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</si>
  <si>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</si>
  <si>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</si>
  <si>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</si>
  <si>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</si>
  <si>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</si>
  <si>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</si>
  <si>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</si>
  <si>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</si>
  <si>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</si>
  <si>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</si>
  <si>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</si>
  <si>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</si>
  <si>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</si>
  <si>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</si>
  <si>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</si>
  <si>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</si>
  <si>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</si>
  <si>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</si>
  <si>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</si>
  <si>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</si>
  <si>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</si>
  <si>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</si>
  <si>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</si>
  <si>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</si>
  <si>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</si>
  <si>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</si>
  <si>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</si>
  <si>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</si>
  <si>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</si>
  <si>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</si>
  <si>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</si>
  <si>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</si>
  <si>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</si>
  <si>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</si>
  <si>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</si>
  <si>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</si>
  <si>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</si>
  <si>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</si>
  <si>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</si>
  <si>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</si>
  <si>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</si>
  <si>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</si>
  <si>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</si>
  <si>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</si>
  <si>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</si>
  <si>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</si>
  <si>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</si>
  <si>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</si>
  <si>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</si>
  <si>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</si>
  <si>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</si>
  <si>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</si>
  <si>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</si>
  <si>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</si>
  <si>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</si>
  <si>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</si>
  <si>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</si>
  <si>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</si>
  <si>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</si>
  <si>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</si>
  <si>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</si>
  <si>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</si>
  <si>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</si>
  <si>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</si>
  <si>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</si>
  <si>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</si>
  <si>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</si>
  <si>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</si>
  <si>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</si>
  <si>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</si>
  <si>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</si>
  <si>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</si>
  <si>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</si>
  <si>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</si>
  <si>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</si>
  <si>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</si>
  <si>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</si>
  <si>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</si>
  <si>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</si>
  <si>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</si>
  <si>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</si>
  <si>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</si>
  <si>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</si>
  <si>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</si>
  <si>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</si>
  <si>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</si>
  <si>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</si>
  <si>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</si>
  <si>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</si>
  <si>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</si>
  <si>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</si>
  <si>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</si>
  <si>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</si>
  <si>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</si>
  <si>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</si>
  <si>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</si>
  <si>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</si>
  <si>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</si>
  <si>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</si>
  <si>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</si>
  <si>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</si>
  <si>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</si>
  <si>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</si>
  <si>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</si>
  <si>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</si>
  <si>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</si>
  <si>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</si>
  <si>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</si>
  <si>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</si>
  <si>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</si>
  <si>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</si>
  <si>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</si>
  <si>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</si>
  <si>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</si>
  <si>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</si>
  <si>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</si>
  <si>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</si>
  <si>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</si>
  <si>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</si>
  <si>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</si>
  <si>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</si>
  <si>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</si>
  <si>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</si>
  <si>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</si>
  <si>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</si>
  <si>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</si>
  <si>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</si>
  <si>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</si>
  <si>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</si>
  <si>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</si>
  <si>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</si>
  <si>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</si>
  <si>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</si>
  <si>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</si>
  <si>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</si>
  <si>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</si>
  <si>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</si>
  <si>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</si>
  <si>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</si>
  <si>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</si>
  <si>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</si>
  <si>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</si>
  <si>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</si>
  <si>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</si>
  <si>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</si>
  <si>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</si>
  <si>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</si>
  <si>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</si>
  <si>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</si>
  <si>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</si>
  <si>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</si>
  <si>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</si>
  <si>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</si>
  <si>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</si>
  <si>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</si>
  <si>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</si>
  <si>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</si>
  <si>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</si>
  <si>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</si>
  <si>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</si>
  <si>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</si>
  <si>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</si>
  <si>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</si>
  <si>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</si>
  <si>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</si>
  <si>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</si>
  <si>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</si>
  <si>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</si>
  <si>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</si>
  <si>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</si>
  <si>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</si>
  <si>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</si>
  <si>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</si>
  <si>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</si>
  <si>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</si>
  <si>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</si>
  <si>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</si>
  <si>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</si>
  <si>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</si>
  <si>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</si>
  <si>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</si>
  <si>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</si>
  <si>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</si>
  <si>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</si>
  <si>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</si>
  <si>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</si>
  <si>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</si>
  <si>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</si>
  <si>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</si>
  <si>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</si>
  <si>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</si>
  <si>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</si>
  <si>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</si>
  <si>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</si>
  <si>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</si>
  <si>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</si>
  <si>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</si>
  <si>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</si>
  <si>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</si>
  <si>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</si>
  <si>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</si>
  <si>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</si>
  <si>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</si>
  <si>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</si>
  <si>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</si>
  <si>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</si>
  <si>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</si>
  <si>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</si>
  <si>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</si>
  <si>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</si>
  <si>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</si>
  <si>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</si>
  <si>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</si>
  <si>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</si>
  <si>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</si>
  <si>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</si>
  <si>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</si>
  <si>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</si>
  <si>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</si>
  <si>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</si>
  <si>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</si>
  <si>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</si>
  <si>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</si>
  <si>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</si>
  <si>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</si>
  <si>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</si>
  <si>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</si>
  <si>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</si>
  <si>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</si>
  <si>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</si>
  <si>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</si>
  <si>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</si>
  <si>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</si>
  <si>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</si>
  <si>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</si>
  <si>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</si>
  <si>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</si>
  <si>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</si>
  <si>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</si>
  <si>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</si>
  <si>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</si>
  <si>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</si>
  <si>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</si>
  <si>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</si>
  <si>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</si>
  <si>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</si>
  <si>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</si>
  <si>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</si>
  <si>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</si>
  <si>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</si>
  <si>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</si>
  <si>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</si>
  <si>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</si>
  <si>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</si>
  <si>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</si>
  <si>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</si>
  <si>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</si>
  <si>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</si>
  <si>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</si>
  <si>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</si>
  <si>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</si>
  <si>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</si>
  <si>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</si>
  <si>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</si>
  <si>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</si>
  <si>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</si>
  <si>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</si>
  <si>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</si>
  <si>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</si>
  <si>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</si>
  <si>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</si>
  <si>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</si>
  <si>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</si>
  <si>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</si>
  <si>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</si>
  <si>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</si>
  <si>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</si>
  <si>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</si>
  <si>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</si>
  <si>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</si>
  <si>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</si>
  <si>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</si>
  <si>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</si>
  <si>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</si>
  <si>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</si>
  <si>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</si>
  <si>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</si>
  <si>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</si>
  <si>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</si>
  <si>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</si>
  <si>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</si>
  <si>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</si>
  <si>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</si>
  <si>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</si>
  <si>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</si>
  <si>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</si>
  <si>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</si>
  <si>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</si>
  <si>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</si>
  <si>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</si>
  <si>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</si>
  <si>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</si>
  <si>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</si>
  <si>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</si>
  <si>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</si>
  <si>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</si>
  <si>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</si>
  <si>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</si>
  <si>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</si>
  <si>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</si>
  <si>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</si>
  <si>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</si>
  <si>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</si>
  <si>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</si>
  <si>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</si>
  <si>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</si>
  <si>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</si>
  <si>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</si>
  <si>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</si>
  <si>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</si>
  <si>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</si>
  <si>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</si>
  <si>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</si>
  <si>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</si>
  <si>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</si>
  <si>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</si>
  <si>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</si>
  <si>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</si>
  <si>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</si>
  <si>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</si>
  <si>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</si>
  <si>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</si>
  <si>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</si>
  <si>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</si>
  <si>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</si>
  <si>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</si>
  <si>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</si>
  <si>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</si>
  <si>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</si>
  <si>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</si>
  <si>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</si>
  <si>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</si>
  <si>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</si>
  <si>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</si>
  <si>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</si>
  <si>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</si>
  <si>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</si>
  <si>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</si>
  <si>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</si>
  <si>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</si>
  <si>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</si>
  <si>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</si>
  <si>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</si>
  <si>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</si>
  <si>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</si>
  <si>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</si>
  <si>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</si>
  <si>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</si>
  <si>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</si>
  <si>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</si>
  <si>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</si>
  <si>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</si>
  <si>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</si>
  <si>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</si>
  <si>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</si>
  <si>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</si>
  <si>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</si>
  <si>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</si>
  <si>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</si>
  <si>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</si>
  <si>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</si>
  <si>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</si>
  <si>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</si>
  <si>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</si>
  <si>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</si>
  <si>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</si>
  <si>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</si>
  <si>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</si>
  <si>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</si>
  <si>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</si>
  <si>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</si>
  <si>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</si>
  <si>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</si>
  <si>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</si>
  <si>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</si>
  <si>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</si>
  <si>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</si>
  <si>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</si>
  <si>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</si>
  <si>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</si>
  <si>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</si>
  <si>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</si>
  <si>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</si>
  <si>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</si>
  <si>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</si>
  <si>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</si>
  <si>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</si>
  <si>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</si>
  <si>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</si>
  <si>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</si>
  <si>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</si>
  <si>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</si>
  <si>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</si>
  <si>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</si>
  <si>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</si>
  <si>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</si>
  <si>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</si>
  <si>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</si>
  <si>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</si>
  <si>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</si>
  <si>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</si>
  <si>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</si>
  <si>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</si>
  <si>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</si>
  <si>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</si>
  <si>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</si>
  <si>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</si>
  <si>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</si>
  <si>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</si>
  <si>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</si>
  <si>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</si>
  <si>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</si>
  <si>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</si>
  <si>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</si>
  <si>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</si>
  <si>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</si>
  <si>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</si>
  <si>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</si>
  <si>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</si>
  <si>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</si>
  <si>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</si>
  <si>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</si>
  <si>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</si>
  <si>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</si>
  <si>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</si>
  <si>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</si>
  <si>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</si>
  <si>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</si>
  <si>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</si>
  <si>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</si>
  <si>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</si>
  <si>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</si>
  <si>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</si>
  <si>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</si>
  <si>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</si>
  <si>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</si>
  <si>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</si>
  <si>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</si>
  <si>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</si>
  <si>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</si>
  <si>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</si>
  <si>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</si>
  <si>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</si>
  <si>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</si>
  <si>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</si>
  <si>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</si>
  <si>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</si>
  <si>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</si>
  <si>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</si>
  <si>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</si>
  <si>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</si>
  <si>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</si>
  <si>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</si>
  <si>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</si>
  <si>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</si>
  <si>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</si>
  <si>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</si>
  <si>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</si>
  <si>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</si>
  <si>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</si>
  <si>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</si>
  <si>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</si>
  <si>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</si>
  <si>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</si>
  <si>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</si>
  <si>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</si>
  <si>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</si>
  <si>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</si>
  <si>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</si>
  <si>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</si>
  <si>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</si>
  <si>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</si>
  <si>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</si>
  <si>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</si>
  <si>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</si>
  <si>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</si>
  <si>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</si>
  <si>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</si>
  <si>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</si>
  <si>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</si>
  <si>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</si>
  <si>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</si>
  <si>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</si>
  <si>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</si>
  <si>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</si>
  <si>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</si>
  <si>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</si>
  <si>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</si>
  <si>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</si>
  <si>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</si>
  <si>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</si>
  <si>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</si>
  <si>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</si>
  <si>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</si>
  <si>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</si>
  <si>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</si>
  <si>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</si>
  <si>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</si>
  <si>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</si>
  <si>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</si>
  <si>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</si>
  <si>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</si>
  <si>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</si>
  <si>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</si>
  <si>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</si>
  <si>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</si>
  <si>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</si>
  <si>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</si>
  <si>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</si>
  <si>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</si>
  <si>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</si>
  <si>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</si>
  <si>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</si>
  <si>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</si>
  <si>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</si>
  <si>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</si>
  <si>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</si>
  <si>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</si>
  <si>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</si>
  <si>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</si>
  <si>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</si>
  <si>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</si>
  <si>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</si>
  <si>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</si>
  <si>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</si>
  <si>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</si>
  <si>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</si>
  <si>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</si>
  <si>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</si>
  <si>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</si>
  <si>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</si>
  <si>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</si>
  <si>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</si>
  <si>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</si>
  <si>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</si>
  <si>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</si>
  <si>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</si>
  <si>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</si>
  <si>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</si>
  <si>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</si>
  <si>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</si>
  <si>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</si>
  <si>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</si>
  <si>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</si>
  <si>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</si>
  <si>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</si>
  <si>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</si>
  <si>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</si>
  <si>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</si>
  <si>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</si>
  <si>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</si>
  <si>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</si>
  <si>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</si>
  <si>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</si>
  <si>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</si>
  <si>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</si>
  <si>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</si>
  <si>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</si>
  <si>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</si>
  <si>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</si>
  <si>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</si>
  <si>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</si>
  <si>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</si>
  <si>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</si>
  <si>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</si>
  <si>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</si>
  <si>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</si>
  <si>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</si>
  <si>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</si>
  <si>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</si>
  <si>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</si>
  <si>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</si>
  <si>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</si>
  <si>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</si>
  <si>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</si>
  <si>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</si>
  <si>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</si>
  <si>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</si>
  <si>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</si>
  <si>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</si>
  <si>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</si>
  <si>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</si>
  <si>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</si>
  <si>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</si>
  <si>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</si>
  <si>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</si>
  <si>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</si>
  <si>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</si>
  <si>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</si>
  <si>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</si>
  <si>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</si>
  <si>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</si>
  <si>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</si>
  <si>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</si>
  <si>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</si>
  <si>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</si>
  <si>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</si>
  <si>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</si>
  <si>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</si>
  <si>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</si>
  <si>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</si>
  <si>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</si>
  <si>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</si>
  <si>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</si>
  <si>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</si>
  <si>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</si>
  <si>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</si>
  <si>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</si>
  <si>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</si>
  <si>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</si>
  <si>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</si>
  <si>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</si>
  <si>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</si>
  <si>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</si>
  <si>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</si>
  <si>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</si>
  <si>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</si>
  <si>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</si>
  <si>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</si>
  <si>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</si>
  <si>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</si>
  <si>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</si>
  <si>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</si>
  <si>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</si>
  <si>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</si>
  <si>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</si>
  <si>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</si>
  <si>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</si>
  <si>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</si>
  <si>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</si>
  <si>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</si>
  <si>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</si>
  <si>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</si>
  <si>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</si>
  <si>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</si>
  <si>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</si>
  <si>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</si>
  <si>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</si>
  <si>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</si>
  <si>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</si>
  <si>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</si>
  <si>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</si>
  <si>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</si>
  <si>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</si>
  <si>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</si>
  <si>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</si>
  <si>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</si>
  <si>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</si>
  <si>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</si>
  <si>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</si>
  <si>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</si>
  <si>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</si>
  <si>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</si>
  <si>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</si>
  <si>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</si>
  <si>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</si>
  <si>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</si>
  <si>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</si>
  <si>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</si>
  <si>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</si>
  <si>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</si>
  <si>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</si>
  <si>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</si>
  <si>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</si>
  <si>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</si>
  <si>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</si>
  <si>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</si>
  <si>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</si>
  <si>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</si>
  <si>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</si>
  <si>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</si>
  <si>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</si>
  <si>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</si>
  <si>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</si>
  <si>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</si>
  <si>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</si>
  <si>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</si>
  <si>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</si>
  <si>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</si>
  <si>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</si>
  <si>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</si>
  <si>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</si>
  <si>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</si>
  <si>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</si>
  <si>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</si>
  <si>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</si>
  <si>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</si>
  <si>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</si>
  <si>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</si>
  <si>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</si>
  <si>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</si>
  <si>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</si>
  <si>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</si>
  <si>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</si>
  <si>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</si>
  <si>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</si>
  <si>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</si>
  <si>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</si>
  <si>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</si>
  <si>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</si>
  <si>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</si>
  <si>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</si>
  <si>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</si>
  <si>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</si>
  <si>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</si>
  <si>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</si>
  <si>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</si>
  <si>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</si>
  <si>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</si>
  <si>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</si>
  <si>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</si>
  <si>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</si>
  <si>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</si>
  <si>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</si>
  <si>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</si>
  <si>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</si>
  <si>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</si>
  <si>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</si>
  <si>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</si>
  <si>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</si>
  <si>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</si>
  <si>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</si>
  <si>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</si>
  <si>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</si>
  <si>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</si>
  <si>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</si>
  <si>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</si>
  <si>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</si>
  <si>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</si>
  <si>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</si>
  <si>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</si>
  <si>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</si>
  <si>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</si>
  <si>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</si>
  <si>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</si>
  <si>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</si>
  <si>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</si>
  <si>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</si>
  <si>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</si>
  <si>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</si>
  <si>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</si>
  <si>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</si>
  <si>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</si>
  <si>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</si>
  <si>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</si>
  <si>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</si>
  <si>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</si>
  <si>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</si>
  <si>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</si>
  <si>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</si>
  <si>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</si>
  <si>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</si>
  <si>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</si>
  <si>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</si>
  <si>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</si>
  <si>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</si>
  <si>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</si>
  <si>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</si>
  <si>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</si>
  <si>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</si>
  <si>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</si>
  <si>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</si>
  <si>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</si>
  <si>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</si>
  <si>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</si>
  <si>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</si>
  <si>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</si>
  <si>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</si>
  <si>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</si>
  <si>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</si>
  <si>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</si>
  <si>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</si>
  <si>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</si>
  <si>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</si>
  <si>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</si>
  <si>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</si>
  <si>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</si>
  <si>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</si>
  <si>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</si>
  <si>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</si>
  <si>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</si>
  <si>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</si>
  <si>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</si>
  <si>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</si>
  <si>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</si>
  <si>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</si>
  <si>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</si>
  <si>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</si>
  <si>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</si>
  <si>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</si>
  <si>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</si>
  <si>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</si>
  <si>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</si>
  <si>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</si>
  <si>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</si>
  <si>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</si>
  <si>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</si>
  <si>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</si>
  <si>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</si>
  <si>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</si>
  <si>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</si>
  <si>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</si>
  <si>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</si>
  <si>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</si>
  <si>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</si>
  <si>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</si>
  <si>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</si>
  <si>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</si>
  <si>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</si>
  <si>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</si>
  <si>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</si>
  <si>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</si>
  <si>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</si>
  <si>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</si>
  <si>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</si>
  <si>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</si>
  <si>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</si>
  <si>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</si>
  <si>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</si>
  <si>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</si>
  <si>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</si>
  <si>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</si>
  <si>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</si>
  <si>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</si>
  <si>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</si>
  <si>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</si>
  <si>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</si>
  <si>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</si>
  <si>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</si>
  <si>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</si>
  <si>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</si>
  <si>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</si>
  <si>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</si>
  <si>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</si>
  <si>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</si>
  <si>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</si>
  <si>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</si>
  <si>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</si>
  <si>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</si>
  <si>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</si>
  <si>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</si>
  <si>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</si>
  <si>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</si>
  <si>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</si>
  <si>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</si>
  <si>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</si>
  <si>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</si>
  <si>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</si>
  <si>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</si>
  <si>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</si>
  <si>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</si>
  <si>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</si>
  <si>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</si>
  <si>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</si>
  <si>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</si>
  <si>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</si>
  <si>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</si>
  <si>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</si>
  <si>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</si>
  <si>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</si>
  <si>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</si>
  <si>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</si>
  <si>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</si>
  <si>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</si>
  <si>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</si>
  <si>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</si>
  <si>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</si>
  <si>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</si>
  <si>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</si>
  <si>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</si>
  <si>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</si>
  <si>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</si>
  <si>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</si>
  <si>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</si>
  <si>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</si>
  <si>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</si>
  <si>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</si>
  <si>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</si>
  <si>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</si>
  <si>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</si>
  <si>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</si>
  <si>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</si>
  <si>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</si>
  <si>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</si>
  <si>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</si>
  <si>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</si>
  <si>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</si>
  <si>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</si>
  <si>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</si>
  <si>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</si>
  <si>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</si>
  <si>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</si>
  <si>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</si>
  <si>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</si>
  <si>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</si>
  <si>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</si>
  <si>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</si>
  <si>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</si>
  <si>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</si>
  <si>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</si>
  <si>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</si>
  <si>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</si>
  <si>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</si>
  <si>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</si>
  <si>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</si>
  <si>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</si>
  <si>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</si>
  <si>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</si>
  <si>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</si>
  <si>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</si>
  <si>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</si>
  <si>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</si>
  <si>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</si>
  <si>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</si>
  <si>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</si>
  <si>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</si>
  <si>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</si>
  <si>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</si>
  <si>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</si>
  <si>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</si>
  <si>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</si>
  <si>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</si>
  <si>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</si>
  <si>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</si>
  <si>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</si>
  <si>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</si>
  <si>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</si>
  <si>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</si>
  <si>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</si>
  <si>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</si>
  <si>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</si>
  <si>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</si>
  <si>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</si>
  <si>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</si>
  <si>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</si>
  <si>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</si>
  <si>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</si>
  <si>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</si>
  <si>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</si>
  <si>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</si>
  <si>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</si>
  <si>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</si>
  <si>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</si>
  <si>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</si>
  <si>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</si>
  <si>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</si>
  <si>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</si>
  <si>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</si>
  <si>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</si>
  <si>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</si>
  <si>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</si>
  <si>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</si>
  <si>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</si>
  <si>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</si>
  <si>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</si>
  <si>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</si>
  <si>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</si>
  <si>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</si>
  <si>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</si>
  <si>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</si>
  <si>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</si>
  <si>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</si>
  <si>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</si>
  <si>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</si>
  <si>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</si>
  <si>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</si>
  <si>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</si>
  <si>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</si>
  <si>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</si>
  <si>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</si>
  <si>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</si>
  <si>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</si>
  <si>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</si>
  <si>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</si>
  <si>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</si>
  <si>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</si>
  <si>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</si>
  <si>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</si>
  <si>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</si>
  <si>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</si>
  <si>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</si>
  <si>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</si>
  <si>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</si>
  <si>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</si>
  <si>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</si>
  <si>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</si>
  <si>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</si>
  <si>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</si>
  <si>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</si>
  <si>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</si>
  <si>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</si>
  <si>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</si>
  <si>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</si>
  <si>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</si>
  <si>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</si>
  <si>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</si>
  <si>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</si>
  <si>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</si>
  <si>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</si>
  <si>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</si>
  <si>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</si>
  <si>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</si>
  <si>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</si>
  <si>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</si>
  <si>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</si>
  <si>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</si>
  <si>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</si>
  <si>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</si>
  <si>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</si>
  <si>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</si>
  <si>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</si>
  <si>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</si>
  <si>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</si>
  <si>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</si>
  <si>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</si>
  <si>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</si>
  <si>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</si>
  <si>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</si>
  <si>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</si>
  <si>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</si>
  <si>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</si>
  <si>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</si>
  <si>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</si>
  <si>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</si>
  <si>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</si>
  <si>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</si>
  <si>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</si>
  <si>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</si>
  <si>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</si>
  <si>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</si>
  <si>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</si>
  <si>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</si>
  <si>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</si>
  <si>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</si>
  <si>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</si>
  <si>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</si>
  <si>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</si>
  <si>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</si>
  <si>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</si>
  <si>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</si>
  <si>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</si>
  <si>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</si>
  <si>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</si>
  <si>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</si>
  <si>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</si>
  <si>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</si>
  <si>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</si>
  <si>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</si>
  <si>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</si>
  <si>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</si>
  <si>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</si>
  <si>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</si>
  <si>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</si>
  <si>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</si>
  <si>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</si>
  <si>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</si>
  <si>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</si>
  <si>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</si>
  <si>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</si>
  <si>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</si>
  <si>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</si>
  <si>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</si>
  <si>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</si>
  <si>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</si>
  <si>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</si>
  <si>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</si>
  <si>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</si>
  <si>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</si>
  <si>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</si>
  <si>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</si>
  <si>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</si>
  <si>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</si>
  <si>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</si>
  <si>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</si>
  <si>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</si>
  <si>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</si>
  <si>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</si>
  <si>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</si>
  <si>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</si>
  <si>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</si>
  <si>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</si>
  <si>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</si>
  <si>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</si>
  <si>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</si>
  <si>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</si>
  <si>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</si>
  <si>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</si>
  <si>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</si>
  <si>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</si>
  <si>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</si>
  <si>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</si>
  <si>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</si>
  <si>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</si>
  <si>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</si>
  <si>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</si>
  <si>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</si>
  <si>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</si>
  <si>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</si>
  <si>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</si>
  <si>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</si>
  <si>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</si>
  <si>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</si>
  <si>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</si>
  <si>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</si>
  <si>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</si>
  <si>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</si>
  <si>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</si>
  <si>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</si>
  <si>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</si>
  <si>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</si>
  <si>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</si>
  <si>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</si>
  <si>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</si>
  <si>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</si>
  <si>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</si>
  <si>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</si>
  <si>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</si>
  <si>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</si>
  <si>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</si>
  <si>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</si>
  <si>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</si>
  <si>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</si>
  <si>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</si>
  <si>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</si>
  <si>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</si>
  <si>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</si>
  <si>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</si>
  <si>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</si>
  <si>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</si>
  <si>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</si>
  <si>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</si>
  <si>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</si>
  <si>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</si>
  <si>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</si>
  <si>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</si>
  <si>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</si>
  <si>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</si>
  <si>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</si>
  <si>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</si>
  <si>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</si>
  <si>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</si>
  <si>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</si>
  <si>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</si>
  <si>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</si>
  <si>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</si>
  <si>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</si>
  <si>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</si>
  <si>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</si>
  <si>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</si>
  <si>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</si>
  <si>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</si>
  <si>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</si>
  <si>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</si>
  <si>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</si>
  <si>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</si>
  <si>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</si>
  <si>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</si>
  <si>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</si>
  <si>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</si>
  <si>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</si>
  <si>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</si>
  <si>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</si>
  <si>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</si>
  <si>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</si>
  <si>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</si>
  <si>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</si>
  <si>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</si>
  <si>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</si>
  <si>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</si>
  <si>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</si>
  <si>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</si>
  <si>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</si>
  <si>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</si>
  <si>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</si>
  <si>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</si>
  <si>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</si>
  <si>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</si>
  <si>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</si>
  <si>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</si>
  <si>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</si>
  <si>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</si>
  <si>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</si>
  <si>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</si>
  <si>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</si>
  <si>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</si>
  <si>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</si>
  <si>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</si>
  <si>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</si>
  <si>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</si>
  <si>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</si>
  <si>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</si>
  <si>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</si>
  <si>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</si>
  <si>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</si>
  <si>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</si>
  <si>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</si>
  <si>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</si>
  <si>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</si>
  <si>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</si>
  <si>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</si>
  <si>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</si>
  <si>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</si>
  <si>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</si>
  <si>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</si>
  <si>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</si>
  <si>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</si>
  <si>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</si>
  <si>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</si>
  <si>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</si>
  <si>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</si>
  <si>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</si>
  <si>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</si>
  <si>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</si>
  <si>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</si>
  <si>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</si>
  <si>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</si>
  <si>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</si>
  <si>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</si>
  <si>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</si>
  <si>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</si>
  <si>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</si>
  <si>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</si>
  <si>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</si>
  <si>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</si>
  <si>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</si>
  <si>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</si>
  <si>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</si>
  <si>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</si>
  <si>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</si>
  <si>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</si>
  <si>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</si>
  <si>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</si>
  <si>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</si>
  <si>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</si>
  <si>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</si>
  <si>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</si>
  <si>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</si>
  <si>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</si>
  <si>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</si>
  <si>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</si>
  <si>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</si>
  <si>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</si>
  <si>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</si>
  <si>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</si>
  <si>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</si>
  <si>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</si>
  <si>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</si>
  <si>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</si>
  <si>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</si>
  <si>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</si>
  <si>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</si>
  <si>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</si>
  <si>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</si>
  <si>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</si>
  <si>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</si>
  <si>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</si>
  <si>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</si>
  <si>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</si>
  <si>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</si>
  <si>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</si>
  <si>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</si>
  <si>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</si>
  <si>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</si>
  <si>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</si>
  <si>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</si>
  <si>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</si>
  <si>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</si>
  <si>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</si>
  <si>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</si>
  <si>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</si>
  <si>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</si>
  <si>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</si>
  <si>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</si>
  <si>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</si>
  <si>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</si>
  <si>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</si>
  <si>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</si>
  <si>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</si>
  <si>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</si>
  <si>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</si>
  <si>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</si>
  <si>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</si>
  <si>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</si>
  <si>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</si>
  <si>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</si>
  <si>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</si>
  <si>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</si>
  <si>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</si>
  <si>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</si>
  <si>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</si>
  <si>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</si>
  <si>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</si>
  <si>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</si>
  <si>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</si>
  <si>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</si>
  <si>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</si>
  <si>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</si>
  <si>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</si>
  <si>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</si>
  <si>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</si>
  <si>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</si>
  <si>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</si>
  <si>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</si>
  <si>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</si>
  <si>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</si>
  <si>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</si>
  <si>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</si>
  <si>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</si>
  <si>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</si>
  <si>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</si>
  <si>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</si>
  <si>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</si>
  <si>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</si>
  <si>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</si>
  <si>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</si>
  <si>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</si>
  <si>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</si>
  <si>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</si>
  <si>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</si>
  <si>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</si>
  <si>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</si>
  <si>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</si>
  <si>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</si>
  <si>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</si>
  <si>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</si>
  <si>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</si>
  <si>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</si>
  <si>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</si>
  <si>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</si>
  <si>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</si>
  <si>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</si>
  <si>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</si>
  <si>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</si>
  <si>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</si>
  <si>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</si>
  <si>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</si>
  <si>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</si>
  <si>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</si>
  <si>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</si>
  <si>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</si>
  <si>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</si>
  <si>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</si>
  <si>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</si>
  <si>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</si>
  <si>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</si>
  <si>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</si>
  <si>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</si>
  <si>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</si>
  <si>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</si>
  <si>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</si>
  <si>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</si>
  <si>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</si>
  <si>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</si>
  <si>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</si>
  <si>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</si>
  <si>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</si>
  <si>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</si>
  <si>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</si>
  <si>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</si>
  <si>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</si>
  <si>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</si>
  <si>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</si>
  <si>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</si>
  <si>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</si>
  <si>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</si>
  <si>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</si>
  <si>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</si>
  <si>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</si>
  <si>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</si>
  <si>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</si>
  <si>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</si>
  <si>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</si>
  <si>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</si>
  <si>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</si>
  <si>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</si>
  <si>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</si>
  <si>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</si>
  <si>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</si>
  <si>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</si>
  <si>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</si>
  <si>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</si>
  <si>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</si>
  <si>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</si>
  <si>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</si>
  <si>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</si>
  <si>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</si>
  <si>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</si>
  <si>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</si>
  <si>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</si>
  <si>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</si>
  <si>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</si>
  <si>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</si>
  <si>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</si>
  <si>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</si>
  <si>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</si>
  <si>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</si>
  <si>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</si>
  <si>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</si>
  <si>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</si>
  <si>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</si>
  <si>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</si>
  <si>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</si>
  <si>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</si>
  <si>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</si>
  <si>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</si>
  <si>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</si>
  <si>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</si>
  <si>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</si>
  <si>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</si>
  <si>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</si>
  <si>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</si>
  <si>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</si>
  <si>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</si>
  <si>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</si>
  <si>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</si>
  <si>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</si>
  <si>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</si>
  <si>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</si>
  <si>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</si>
  <si>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</si>
  <si>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</si>
  <si>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</si>
  <si>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</si>
  <si>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</si>
  <si>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</si>
  <si>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</si>
  <si>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</si>
  <si>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</si>
  <si>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</si>
  <si>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</si>
  <si>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</si>
  <si>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</si>
  <si>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</si>
  <si>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</si>
  <si>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</si>
  <si>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</si>
  <si>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</si>
  <si>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</si>
  <si>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</si>
  <si>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</si>
  <si>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</si>
  <si>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</si>
  <si>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</si>
  <si>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</si>
  <si>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</si>
  <si>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</si>
  <si>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</si>
  <si>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</si>
  <si>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</si>
  <si>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</si>
  <si>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</si>
  <si>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</si>
  <si>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</si>
  <si>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</si>
  <si>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</si>
  <si>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</si>
  <si>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</si>
  <si>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</si>
  <si>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</si>
  <si>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</si>
  <si>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</si>
  <si>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</si>
  <si>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</si>
  <si>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</si>
  <si>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</si>
  <si>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</si>
  <si>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</si>
  <si>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</si>
  <si>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</si>
  <si>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</si>
  <si>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</si>
  <si>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</si>
  <si>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</si>
  <si>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</si>
  <si>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</si>
  <si>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</si>
  <si>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</si>
  <si>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</si>
  <si>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</si>
  <si>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</si>
  <si>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</si>
  <si>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</si>
  <si>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</si>
  <si>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</si>
  <si>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</si>
  <si>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</si>
  <si>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</si>
  <si>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</si>
  <si>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</si>
  <si>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</si>
  <si>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</si>
  <si>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</si>
  <si>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</si>
  <si>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</si>
  <si>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</si>
  <si>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</si>
  <si>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</si>
  <si>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</si>
  <si>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</si>
  <si>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</si>
  <si>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</si>
  <si>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</si>
  <si>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</si>
  <si>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</si>
  <si>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</si>
  <si>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</si>
  <si>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</si>
  <si>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</si>
  <si>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</si>
  <si>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</si>
  <si>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</si>
  <si>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</si>
  <si>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</si>
  <si>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</si>
  <si>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</si>
  <si>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</si>
  <si>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</si>
  <si>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</si>
  <si>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</si>
  <si>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</si>
  <si>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</si>
  <si>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</si>
  <si>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</si>
  <si>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</si>
  <si>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</si>
  <si>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</si>
  <si>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</si>
  <si>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</si>
  <si>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</si>
  <si>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</si>
  <si>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</si>
  <si>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</si>
  <si>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</si>
  <si>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</si>
  <si>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</si>
  <si>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</si>
  <si>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</si>
  <si>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</si>
  <si>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</si>
  <si>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</si>
  <si>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</si>
  <si>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</si>
  <si>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</si>
  <si>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</si>
  <si>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</si>
  <si>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</si>
  <si>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</si>
  <si>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</si>
  <si>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</si>
  <si>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</si>
  <si>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</si>
  <si>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</si>
  <si>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</si>
  <si>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</si>
  <si>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</si>
  <si>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</si>
  <si>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</si>
  <si>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</si>
  <si>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</si>
  <si>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</si>
  <si>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</si>
  <si>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</si>
  <si>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</si>
  <si>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</si>
  <si>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</si>
  <si>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</si>
  <si>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</si>
  <si>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</si>
  <si>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</si>
  <si>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</si>
  <si>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</si>
  <si>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</si>
  <si>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</si>
  <si>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</si>
  <si>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</si>
  <si>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</si>
  <si>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</si>
  <si>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</si>
  <si>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</si>
  <si>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</si>
  <si>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</si>
  <si>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</si>
  <si>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</si>
  <si>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</si>
  <si>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</si>
  <si>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</si>
  <si>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</si>
  <si>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</si>
  <si>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</si>
  <si>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</si>
  <si>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</si>
  <si>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</si>
  <si>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</si>
  <si>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</si>
  <si>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</si>
  <si>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</si>
  <si>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</si>
  <si>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</si>
  <si>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</si>
  <si>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</si>
  <si>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</si>
  <si>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</si>
  <si>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</si>
  <si>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</si>
  <si>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</si>
  <si>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</si>
  <si>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</si>
  <si>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</si>
  <si>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</si>
  <si>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</si>
  <si>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</si>
  <si>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</si>
  <si>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</si>
  <si>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</si>
  <si>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</si>
  <si>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</si>
  <si>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</si>
  <si>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</si>
  <si>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</si>
  <si>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</si>
  <si>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</si>
  <si>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</si>
  <si>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</si>
  <si>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</si>
  <si>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</si>
  <si>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</si>
  <si>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</si>
  <si>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</si>
  <si>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</si>
  <si>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</si>
  <si>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</si>
  <si>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</si>
  <si>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</si>
  <si>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</si>
  <si>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</si>
  <si>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</si>
  <si>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</si>
  <si>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</si>
  <si>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</si>
  <si>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</si>
  <si>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</si>
  <si>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</si>
  <si>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</si>
  <si>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</si>
  <si>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</si>
  <si>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</si>
  <si>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</si>
  <si>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</si>
  <si>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</si>
  <si>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</si>
  <si>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</si>
  <si>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</si>
  <si>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</si>
  <si>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</si>
  <si>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</si>
  <si>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</si>
  <si>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</si>
  <si>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</si>
  <si>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</si>
  <si>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</si>
  <si>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</si>
  <si>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</si>
  <si>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</si>
  <si>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</si>
  <si>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</si>
  <si>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</si>
  <si>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</si>
  <si>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</si>
  <si>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</si>
  <si>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</si>
  <si>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</si>
  <si>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</si>
  <si>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</si>
  <si>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</si>
  <si>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</si>
  <si>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</si>
  <si>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</si>
  <si>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</si>
  <si>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</si>
  <si>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</si>
  <si>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</si>
  <si>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</si>
  <si>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</si>
  <si>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</si>
  <si>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</si>
  <si>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</si>
  <si>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</si>
  <si>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</si>
  <si>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</si>
  <si>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</si>
  <si>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</si>
  <si>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</si>
  <si>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</si>
  <si>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</si>
  <si>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</si>
  <si>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</si>
  <si>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</si>
  <si>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</si>
  <si>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</si>
  <si>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</si>
  <si>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</si>
  <si>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</si>
  <si>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</si>
  <si>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</si>
  <si>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</si>
  <si>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</si>
  <si>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</si>
  <si>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</si>
  <si>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</si>
  <si>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</si>
  <si>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</si>
  <si>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</si>
  <si>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</si>
  <si>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</si>
  <si>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</si>
  <si>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</si>
  <si>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</si>
  <si>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</si>
  <si>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</si>
  <si>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</si>
  <si>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</si>
  <si>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</si>
  <si>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</si>
  <si>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</si>
  <si>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</si>
  <si>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</si>
  <si>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</si>
  <si>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</si>
  <si>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</si>
  <si>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</si>
  <si>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</si>
  <si>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</si>
  <si>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</si>
  <si>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</si>
  <si>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</si>
  <si>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</si>
  <si>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</si>
  <si>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</si>
  <si>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</si>
  <si>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</si>
  <si>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</si>
  <si>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</si>
  <si>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</si>
  <si>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</si>
  <si>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</si>
  <si>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</si>
  <si>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</si>
  <si>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</si>
  <si>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</si>
  <si>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</si>
  <si>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</si>
  <si>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</si>
  <si>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</si>
  <si>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</si>
  <si>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</si>
  <si>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</si>
  <si>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</si>
  <si>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</si>
  <si>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</si>
  <si>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</si>
  <si>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</si>
  <si>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</si>
  <si>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</si>
  <si>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</si>
  <si>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</si>
  <si>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</si>
  <si>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</si>
  <si>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</si>
  <si>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</si>
  <si>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</si>
  <si>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</si>
  <si>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</si>
  <si>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</si>
  <si>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</si>
  <si>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</si>
  <si>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</si>
  <si>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</si>
  <si>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</si>
  <si>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</si>
  <si>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</si>
  <si>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</si>
  <si>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</si>
  <si>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</si>
  <si>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</si>
  <si>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</si>
  <si>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</si>
  <si>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</si>
  <si>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</si>
  <si>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</si>
  <si>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</si>
  <si>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</si>
  <si>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</si>
  <si>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</si>
  <si>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</si>
  <si>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</si>
  <si>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</si>
  <si>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</si>
  <si>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</si>
  <si>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</si>
  <si>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</si>
  <si>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</si>
  <si>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</si>
  <si>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</si>
  <si>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</si>
  <si>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</si>
  <si>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</si>
  <si>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</si>
  <si>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</si>
  <si>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</si>
  <si>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</si>
  <si>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</si>
  <si>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</si>
  <si>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</si>
  <si>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</si>
  <si>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</si>
  <si>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</si>
  <si>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</si>
  <si>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</si>
  <si>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</si>
  <si>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</si>
  <si>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</si>
  <si>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</si>
  <si>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</si>
  <si>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</si>
  <si>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</si>
  <si>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</si>
  <si>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</si>
  <si>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</si>
  <si>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</si>
  <si>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</si>
  <si>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</si>
  <si>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</si>
  <si>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</si>
  <si>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</si>
  <si>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</si>
  <si>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</si>
  <si>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</si>
  <si>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</si>
  <si>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</si>
  <si>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</si>
  <si>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</si>
  <si>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</si>
  <si>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</si>
  <si>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</si>
  <si>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</si>
  <si>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</si>
  <si>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</si>
  <si>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</si>
  <si>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</si>
  <si>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</si>
  <si>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</si>
  <si>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</si>
  <si>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</si>
  <si>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</si>
  <si>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</si>
  <si>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</si>
  <si>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</si>
  <si>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</si>
  <si>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</si>
  <si>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</si>
  <si>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</si>
  <si>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</si>
  <si>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</si>
  <si>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</si>
  <si>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</si>
  <si>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</si>
  <si>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</si>
  <si>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</si>
  <si>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</si>
  <si>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</si>
  <si>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</si>
  <si>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</si>
  <si>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</si>
  <si>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</si>
  <si>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</si>
  <si>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</si>
  <si>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</si>
  <si>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</si>
  <si>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</si>
  <si>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</si>
  <si>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</si>
  <si>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</si>
  <si>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</si>
  <si>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</si>
  <si>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</si>
  <si>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</si>
  <si>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</si>
  <si>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</si>
  <si>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</si>
  <si>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</si>
  <si>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</si>
  <si>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</si>
  <si>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</si>
  <si>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</si>
  <si>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</si>
  <si>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</si>
  <si>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</si>
  <si>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</si>
  <si>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</si>
  <si>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</si>
  <si>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</si>
  <si>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</si>
  <si>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</si>
  <si>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</si>
  <si>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</si>
  <si>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</si>
  <si>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</si>
  <si>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</si>
  <si>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</si>
  <si>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</si>
  <si>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</si>
  <si>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</si>
  <si>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</si>
  <si>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</si>
  <si>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</si>
  <si>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</si>
  <si>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</si>
  <si>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</si>
  <si>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</si>
  <si>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</si>
  <si>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</si>
  <si>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</si>
  <si>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</si>
  <si>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</si>
  <si>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</si>
  <si>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</si>
  <si>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</si>
  <si>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</si>
  <si>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</si>
  <si>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</si>
  <si>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</si>
  <si>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</si>
  <si>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</si>
  <si>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</si>
  <si>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</si>
  <si>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</si>
  <si>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</si>
  <si>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</si>
  <si>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</si>
  <si>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</si>
  <si>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</si>
  <si>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</si>
  <si>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</si>
  <si>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</si>
  <si>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</si>
  <si>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</si>
  <si>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</si>
  <si>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</si>
  <si>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</si>
  <si>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</si>
  <si>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</si>
  <si>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</si>
  <si>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</si>
  <si>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</si>
  <si>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</si>
  <si>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</si>
  <si>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</si>
  <si>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</si>
  <si>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</si>
  <si>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</si>
  <si>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</si>
  <si>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</si>
  <si>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</si>
  <si>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</si>
  <si>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</si>
  <si>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</si>
  <si>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</si>
  <si>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</si>
  <si>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</si>
  <si>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</si>
  <si>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</si>
  <si>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</si>
  <si>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</si>
  <si>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</si>
  <si>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</si>
  <si>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</si>
  <si>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</si>
  <si>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</si>
  <si>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</si>
  <si>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</si>
  <si>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</si>
  <si>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</si>
  <si>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</si>
  <si>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</si>
  <si>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</si>
  <si>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</si>
  <si>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</si>
  <si>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</si>
  <si>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</si>
  <si>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</si>
  <si>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</si>
  <si>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</si>
  <si>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</si>
  <si>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</si>
  <si>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</si>
  <si>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</si>
  <si>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</si>
  <si>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</si>
  <si>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</si>
  <si>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</si>
  <si>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</si>
  <si>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</si>
  <si>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</si>
  <si>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</si>
  <si>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</si>
  <si>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</si>
  <si>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</si>
  <si>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</si>
  <si>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</si>
  <si>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</si>
  <si>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</si>
  <si>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</si>
  <si>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</si>
  <si>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</si>
  <si>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</si>
  <si>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</si>
  <si>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</si>
  <si>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</si>
  <si>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</si>
  <si>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</si>
  <si>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</si>
  <si>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</si>
  <si>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</si>
  <si>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</si>
  <si>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</si>
  <si>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</si>
  <si>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</si>
  <si>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</si>
  <si>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</si>
  <si>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</si>
  <si>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</si>
  <si>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</si>
  <si>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</si>
  <si>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</si>
  <si>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</si>
  <si>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</si>
  <si>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</si>
  <si>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</si>
  <si>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</si>
  <si>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</si>
  <si>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</si>
  <si>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</si>
  <si>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</si>
  <si>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</si>
  <si>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</si>
  <si>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</si>
  <si>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</si>
  <si>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</si>
  <si>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</si>
  <si>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</si>
  <si>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</si>
  <si>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</si>
  <si>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</si>
  <si>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</si>
  <si>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</si>
  <si>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</si>
  <si>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</si>
  <si>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</si>
  <si>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</si>
  <si>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</si>
  <si>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</si>
  <si>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</si>
  <si>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</si>
  <si>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</si>
  <si>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</si>
  <si>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</si>
  <si>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</si>
  <si>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</si>
  <si>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</si>
  <si>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</si>
  <si>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</si>
  <si>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</si>
  <si>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</si>
  <si>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</si>
  <si>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</si>
  <si>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</si>
  <si>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</si>
  <si>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</si>
  <si>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</si>
  <si>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</si>
  <si>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</si>
  <si>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</si>
  <si>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</si>
  <si>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</si>
  <si>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</si>
  <si>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</si>
  <si>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</si>
  <si>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</si>
  <si>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</si>
  <si>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</si>
  <si>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</si>
  <si>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</si>
  <si>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</si>
  <si>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</si>
  <si>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</si>
  <si>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</si>
  <si>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</si>
  <si>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</si>
  <si>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</si>
  <si>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</si>
  <si>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</si>
  <si>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</si>
  <si>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</si>
  <si>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</si>
  <si>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</si>
  <si>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</si>
  <si>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</si>
  <si>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</si>
  <si>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</si>
  <si>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</si>
  <si>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</si>
  <si>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</si>
  <si>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</si>
  <si>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</si>
  <si>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</si>
  <si>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</si>
  <si>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</si>
  <si>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</si>
  <si>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</si>
  <si>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</si>
  <si>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</si>
  <si>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</si>
  <si>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</si>
  <si>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</si>
  <si>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</si>
  <si>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</si>
  <si>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</si>
  <si>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</si>
  <si>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</si>
  <si>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</si>
  <si>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</si>
  <si>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</si>
  <si>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</si>
  <si>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</si>
  <si>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</si>
  <si>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</si>
  <si>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</si>
  <si>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</si>
  <si>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</si>
  <si>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</si>
  <si>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</si>
  <si>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</si>
  <si>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</si>
  <si>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</si>
  <si>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</si>
  <si>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</si>
  <si>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</si>
  <si>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</si>
  <si>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</si>
  <si>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</si>
  <si>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</si>
  <si>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</si>
  <si>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</si>
  <si>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</si>
  <si>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</si>
  <si>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</si>
  <si>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</si>
  <si>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</si>
  <si>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</si>
  <si>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</si>
  <si>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</si>
  <si>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</si>
  <si>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</si>
  <si>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</si>
  <si>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</si>
  <si>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</si>
  <si>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</si>
  <si>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</si>
  <si>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</si>
  <si>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</si>
  <si>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</si>
  <si>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</si>
  <si>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</si>
  <si>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</si>
  <si>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</si>
  <si>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</si>
  <si>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</si>
  <si>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</si>
  <si>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</si>
  <si>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</si>
  <si>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</si>
  <si>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</si>
  <si>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</si>
  <si>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</si>
  <si>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</si>
  <si>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</si>
  <si>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</si>
  <si>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</si>
  <si>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</si>
  <si>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</si>
  <si>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</si>
  <si>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</si>
  <si>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</si>
  <si>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</si>
  <si>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</si>
  <si>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</si>
  <si>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</si>
  <si>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</si>
  <si>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</si>
  <si>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</si>
  <si>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</si>
  <si>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</si>
  <si>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</si>
  <si>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</si>
  <si>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</si>
  <si>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</si>
  <si>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</si>
  <si>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</si>
  <si>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</si>
  <si>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</si>
  <si>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</si>
  <si>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</si>
  <si>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</si>
  <si>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</si>
  <si>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</si>
  <si>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</si>
  <si>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</si>
  <si>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</si>
  <si>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</si>
  <si>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</si>
  <si>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</si>
  <si>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</si>
  <si>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</si>
  <si>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</si>
  <si>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</si>
  <si>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</si>
  <si>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</si>
  <si>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</si>
  <si>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</si>
  <si>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</si>
  <si>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</si>
  <si>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</si>
  <si>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</si>
  <si>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</si>
  <si>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</si>
  <si>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</si>
  <si>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</si>
  <si>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</si>
  <si>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</si>
  <si>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</si>
  <si>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</si>
  <si>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</si>
  <si>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</si>
  <si>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</si>
  <si>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</si>
  <si>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</si>
  <si>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</si>
  <si>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</si>
  <si>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</si>
  <si>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</si>
  <si>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</si>
  <si>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</si>
  <si>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</si>
  <si>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</si>
  <si>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</si>
  <si>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</si>
  <si>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</si>
  <si>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</si>
  <si>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</si>
  <si>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</si>
  <si>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</si>
  <si>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</si>
  <si>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</si>
  <si>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</si>
  <si>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</si>
  <si>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</si>
  <si>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</si>
  <si>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</si>
  <si>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</si>
  <si>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</si>
  <si>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</si>
  <si>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</si>
  <si>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</si>
  <si>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</si>
  <si>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</si>
  <si>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</si>
  <si>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</si>
  <si>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</si>
  <si>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</si>
  <si>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</si>
  <si>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</si>
  <si>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</si>
  <si>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</si>
  <si>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</si>
  <si>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</si>
  <si>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</si>
  <si>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</si>
  <si>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</si>
  <si>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</si>
  <si>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</si>
  <si>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</si>
  <si>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</si>
  <si>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</si>
  <si>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</si>
  <si>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</si>
  <si>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</si>
  <si>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</si>
  <si>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</si>
  <si>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</si>
  <si>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</si>
  <si>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</si>
  <si>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</si>
  <si>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</si>
  <si>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</si>
  <si>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</si>
  <si>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</si>
  <si>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</si>
  <si>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</si>
  <si>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</si>
  <si>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</si>
  <si>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</si>
  <si>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</si>
  <si>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</si>
  <si>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</si>
  <si>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</si>
  <si>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</si>
  <si>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</si>
  <si>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</si>
  <si>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</si>
  <si>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</si>
  <si>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</si>
  <si>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</si>
  <si>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</si>
  <si>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</si>
  <si>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</si>
  <si>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</si>
  <si>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</si>
  <si>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</si>
  <si>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</si>
  <si>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</si>
  <si>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</si>
  <si>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</si>
  <si>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</si>
  <si>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</si>
  <si>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</si>
  <si>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</si>
  <si>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</si>
  <si>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</si>
  <si>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</si>
  <si>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</si>
  <si>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</si>
  <si>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</si>
  <si>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</si>
  <si>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</si>
  <si>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</si>
  <si>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</si>
  <si>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</si>
  <si>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</si>
  <si>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</si>
  <si>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</si>
  <si>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</si>
  <si>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</si>
  <si>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</si>
  <si>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</si>
  <si>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</si>
  <si>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</si>
  <si>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</si>
  <si>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</si>
  <si>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</si>
  <si>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</si>
  <si>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</si>
  <si>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</si>
  <si>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</si>
  <si>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</si>
  <si>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</si>
  <si>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</si>
  <si>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</si>
  <si>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</si>
  <si>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</si>
  <si>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</si>
  <si>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</si>
  <si>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</si>
  <si>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</si>
  <si>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</si>
  <si>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</si>
  <si>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</si>
  <si>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</si>
  <si>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</si>
  <si>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</si>
  <si>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</si>
  <si>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</si>
  <si>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</si>
  <si>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</si>
  <si>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</si>
  <si>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</si>
  <si>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</si>
  <si>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</si>
  <si>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</si>
  <si>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</si>
  <si>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</si>
  <si>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</si>
  <si>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</si>
  <si>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</si>
  <si>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</si>
  <si>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</si>
  <si>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</si>
  <si>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</si>
  <si>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</si>
  <si>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</si>
  <si>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</si>
  <si>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</si>
  <si>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</si>
  <si>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</si>
  <si>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</si>
  <si>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</si>
  <si>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</si>
  <si>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</si>
  <si>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</si>
  <si>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</si>
  <si>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</si>
  <si>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</si>
  <si>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</si>
  <si>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</si>
  <si>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</si>
  <si>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</si>
  <si>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</si>
  <si>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</si>
  <si>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</si>
  <si>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</si>
  <si>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</si>
  <si>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</si>
  <si>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</si>
  <si>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</si>
  <si>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</si>
  <si>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</si>
  <si>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</si>
  <si>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</si>
  <si>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</si>
  <si>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</si>
  <si>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</si>
  <si>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</si>
  <si>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</si>
  <si>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</si>
  <si>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</si>
  <si>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</si>
  <si>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</si>
  <si>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</si>
  <si>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</si>
  <si>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</si>
  <si>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</si>
  <si>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</si>
  <si>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</si>
  <si>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</si>
  <si>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</si>
  <si>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</si>
  <si>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</si>
  <si>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</si>
  <si>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</si>
  <si>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</si>
  <si>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</si>
  <si>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</si>
  <si>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</si>
  <si>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</si>
  <si>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</si>
  <si>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</si>
  <si>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</si>
  <si>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</si>
  <si>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</si>
  <si>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</si>
  <si>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</si>
  <si>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</si>
  <si>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</si>
  <si>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</si>
  <si>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</si>
  <si>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</si>
  <si>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</si>
  <si>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</si>
  <si>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</si>
  <si>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</si>
  <si>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</si>
  <si>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</si>
  <si>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</si>
  <si>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</si>
  <si>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</si>
  <si>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</si>
  <si>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</si>
  <si>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</si>
  <si>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</si>
  <si>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</si>
  <si>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</si>
  <si>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</si>
  <si>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</si>
  <si>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</si>
  <si>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</si>
  <si>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</si>
  <si>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</si>
  <si>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</si>
  <si>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</si>
  <si>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</si>
  <si>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</si>
  <si>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</si>
  <si>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</si>
  <si>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</si>
  <si>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</si>
  <si>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</si>
  <si>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</si>
  <si>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</si>
  <si>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</si>
  <si>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</si>
  <si>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</si>
  <si>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</si>
  <si>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</si>
  <si>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</si>
  <si>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</si>
  <si>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</si>
  <si>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</si>
  <si>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</si>
  <si>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</si>
  <si>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</si>
  <si>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</si>
  <si>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</si>
  <si>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</si>
  <si>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</si>
  <si>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</si>
  <si>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</si>
  <si>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</si>
  <si>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</si>
  <si>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</si>
  <si>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</si>
  <si>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</si>
  <si>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</si>
  <si>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</si>
  <si>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</si>
  <si>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</si>
  <si>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</si>
  <si>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</si>
  <si>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</si>
  <si>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</si>
  <si>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</si>
  <si>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</si>
  <si>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</si>
  <si>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</si>
  <si>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</si>
  <si>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</si>
  <si>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</si>
  <si>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</si>
  <si>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</si>
  <si>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</si>
  <si>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</si>
  <si>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</si>
  <si>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</si>
  <si>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</si>
  <si>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</si>
  <si>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</si>
  <si>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</si>
  <si>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</si>
  <si>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</si>
  <si>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</si>
  <si>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</si>
  <si>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</si>
  <si>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</si>
  <si>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</si>
  <si>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</si>
  <si>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</si>
  <si>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</si>
  <si>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</si>
  <si>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</si>
  <si>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</si>
  <si>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</si>
  <si>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</si>
  <si>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</si>
  <si>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</si>
  <si>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</si>
  <si>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</si>
  <si>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</si>
  <si>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</si>
  <si>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</si>
  <si>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</si>
  <si>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</si>
  <si>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</si>
  <si>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</si>
  <si>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</si>
  <si>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</si>
  <si>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</si>
  <si>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</si>
  <si>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</si>
  <si>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</si>
  <si>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</si>
  <si>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</si>
  <si>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</si>
  <si>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</si>
  <si>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</si>
  <si>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</si>
  <si>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</si>
  <si>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</si>
  <si>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</si>
  <si>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</si>
  <si>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</si>
  <si>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</si>
  <si>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</si>
  <si>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</si>
  <si>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</si>
  <si>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</si>
  <si>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</si>
  <si>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</si>
  <si>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</si>
  <si>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</si>
  <si>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</si>
  <si>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</si>
  <si>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</si>
  <si>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</si>
  <si>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</si>
  <si>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</si>
  <si>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</si>
  <si>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</si>
  <si>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</si>
  <si>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</si>
  <si>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</si>
  <si>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</si>
  <si>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</si>
  <si>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</si>
  <si>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</si>
  <si>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</si>
  <si>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</si>
  <si>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</si>
  <si>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</si>
  <si>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</si>
  <si>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</si>
  <si>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</si>
  <si>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</si>
  <si>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</si>
  <si>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</si>
  <si>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</si>
  <si>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</si>
  <si>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</si>
  <si>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</si>
  <si>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</si>
  <si>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</si>
  <si>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</si>
  <si>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</si>
  <si>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</si>
  <si>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</si>
  <si>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</si>
  <si>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</si>
  <si>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</si>
  <si>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</si>
  <si>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</si>
  <si>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</si>
  <si>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</si>
  <si>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</si>
  <si>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</si>
  <si>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</si>
  <si>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</si>
  <si>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</si>
  <si>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</si>
  <si>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</si>
  <si>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</si>
  <si>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</si>
  <si>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</si>
  <si>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</si>
  <si>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</si>
  <si>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</si>
  <si>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</si>
  <si>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</si>
  <si>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</si>
  <si>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</si>
  <si>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</si>
  <si>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</si>
  <si>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</si>
  <si>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</si>
  <si>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</si>
  <si>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</si>
  <si>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</si>
  <si>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</si>
  <si>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</si>
  <si>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</si>
  <si>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</si>
  <si>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</si>
  <si>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</si>
  <si>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</si>
  <si>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</si>
  <si>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</si>
  <si>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</si>
  <si>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</si>
  <si>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</si>
  <si>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</si>
  <si>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</si>
  <si>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</si>
  <si>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</si>
  <si>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</si>
  <si>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</si>
  <si>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</si>
  <si>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</si>
  <si>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</si>
  <si>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</si>
  <si>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</si>
  <si>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</si>
  <si>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</si>
  <si>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</si>
  <si>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</si>
  <si>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</si>
  <si>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</si>
  <si>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</si>
  <si>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</si>
  <si>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</si>
  <si>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</si>
  <si>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</si>
  <si>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</si>
  <si>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</si>
  <si>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</si>
  <si>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</si>
  <si>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</si>
  <si>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</si>
  <si>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</si>
  <si>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</si>
  <si>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</si>
  <si>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</si>
  <si>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</si>
  <si>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</si>
  <si>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</si>
  <si>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</si>
  <si>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</si>
  <si>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</si>
  <si>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</si>
  <si>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</si>
  <si>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</si>
  <si>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</si>
  <si>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</si>
  <si>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</si>
  <si>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</si>
  <si>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</si>
  <si>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</si>
  <si>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</si>
  <si>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</si>
  <si>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</si>
  <si>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</si>
  <si>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</si>
  <si>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</si>
  <si>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</si>
  <si>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</si>
  <si>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</si>
  <si>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</si>
  <si>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</si>
  <si>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</si>
  <si>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</si>
  <si>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</si>
  <si>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</si>
  <si>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</si>
  <si>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</si>
  <si>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</si>
  <si>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</si>
  <si>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</si>
  <si>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</si>
  <si>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</si>
  <si>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</si>
  <si>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</si>
  <si>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</si>
  <si>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</si>
  <si>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</si>
  <si>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</si>
  <si>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</si>
  <si>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</si>
  <si>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</si>
  <si>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</si>
  <si>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</si>
  <si>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</si>
  <si>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</si>
  <si>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</si>
  <si>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</si>
  <si>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</si>
  <si>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</si>
  <si>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</si>
  <si>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</si>
  <si>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</si>
  <si>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</si>
  <si>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</si>
  <si>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</si>
  <si>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</si>
  <si>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</si>
  <si>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</si>
  <si>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</si>
  <si>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</si>
  <si>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</si>
  <si>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</si>
  <si>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</si>
  <si>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</si>
  <si>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</si>
  <si>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</si>
  <si>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</si>
  <si>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</si>
  <si>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</si>
  <si>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</si>
  <si>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</si>
  <si>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</si>
  <si>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</si>
  <si>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</si>
  <si>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</si>
  <si>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</si>
  <si>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</si>
  <si>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</si>
  <si>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</si>
  <si>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</si>
  <si>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</si>
  <si>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</si>
  <si>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</si>
  <si>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</si>
  <si>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</si>
  <si>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</si>
  <si>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</si>
  <si>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</si>
  <si>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</si>
  <si>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</si>
  <si>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</si>
  <si>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</si>
  <si>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</si>
  <si>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</si>
  <si>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</si>
  <si>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</si>
  <si>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</si>
  <si>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</si>
  <si>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</si>
  <si>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</si>
  <si>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</si>
  <si>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</si>
  <si>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</si>
  <si>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</si>
  <si>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</si>
  <si>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</si>
  <si>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</si>
  <si>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</si>
  <si>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</si>
  <si>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</si>
  <si>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</si>
  <si>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</si>
  <si>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</si>
  <si>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</si>
  <si>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</si>
  <si>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</si>
  <si>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</si>
  <si>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</si>
  <si>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</si>
  <si>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</si>
  <si>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</si>
  <si>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</si>
  <si>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</si>
  <si>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</si>
  <si>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</si>
  <si>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</si>
  <si>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</si>
  <si>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</si>
  <si>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</si>
  <si>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</si>
  <si>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</si>
  <si>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</si>
  <si>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</si>
  <si>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</si>
  <si>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</si>
  <si>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</si>
  <si>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</si>
  <si>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</si>
  <si>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</si>
  <si>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</si>
  <si>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</si>
  <si>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</si>
  <si>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</si>
  <si>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</si>
  <si>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</si>
  <si>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</si>
  <si>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</si>
  <si>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</si>
  <si>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</si>
  <si>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</si>
  <si>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</si>
  <si>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</si>
  <si>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</si>
  <si>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</si>
  <si>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</si>
  <si>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</si>
  <si>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</si>
  <si>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</si>
  <si>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</si>
  <si>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</si>
  <si>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</si>
  <si>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</si>
  <si>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</si>
  <si>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</si>
  <si>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</si>
  <si>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</si>
  <si>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</si>
  <si>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</si>
  <si>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</si>
  <si>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</si>
  <si>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</si>
  <si>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</si>
  <si>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</si>
  <si>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</si>
  <si>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</si>
  <si>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</si>
  <si>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</si>
  <si>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</si>
  <si>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</si>
  <si>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</si>
  <si>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</si>
  <si>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</si>
  <si>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</si>
  <si>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</si>
  <si>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</si>
  <si>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</si>
  <si>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</si>
  <si>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</si>
  <si>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</si>
  <si>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</si>
  <si>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</si>
  <si>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</si>
  <si>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</si>
  <si>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</si>
  <si>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</si>
  <si>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</si>
  <si>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</si>
  <si>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</si>
  <si>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</si>
  <si>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</si>
  <si>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</si>
  <si>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</si>
  <si>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</si>
  <si>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</si>
  <si>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</si>
  <si>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</si>
  <si>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</si>
  <si>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</si>
  <si>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</si>
  <si>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</si>
  <si>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</si>
  <si>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</si>
  <si>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</si>
  <si>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</si>
  <si>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</si>
  <si>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</si>
  <si>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</si>
  <si>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</si>
  <si>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</si>
  <si>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</si>
  <si>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</si>
  <si>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</si>
  <si>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</si>
  <si>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</si>
  <si>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</si>
  <si>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</si>
  <si>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</si>
  <si>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</si>
  <si>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</si>
  <si>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</si>
  <si>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</si>
  <si>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</si>
  <si>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</si>
  <si>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</si>
  <si>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</si>
  <si>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</si>
  <si>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</si>
  <si>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</si>
  <si>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</si>
  <si>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</si>
  <si>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</si>
  <si>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</si>
  <si>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</si>
  <si>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</si>
  <si>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</si>
  <si>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</si>
  <si>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</si>
  <si>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</si>
  <si>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</si>
  <si>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</si>
  <si>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</si>
  <si>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</si>
  <si>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</si>
  <si>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</si>
  <si>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</si>
  <si>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</si>
  <si>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</si>
  <si>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</si>
  <si>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</si>
  <si>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</si>
  <si>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</si>
  <si>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</si>
  <si>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</si>
  <si>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</si>
  <si>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</si>
  <si>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</si>
  <si>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</si>
  <si>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</si>
  <si>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</si>
  <si>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</si>
  <si>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</si>
  <si>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</si>
  <si>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</si>
  <si>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</si>
  <si>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</si>
  <si>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</si>
  <si>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</si>
  <si>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</si>
  <si>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</si>
  <si>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</si>
  <si>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</si>
  <si>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</si>
  <si>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</si>
  <si>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</si>
  <si>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</si>
  <si>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</si>
  <si>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</si>
  <si>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</si>
  <si>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</si>
  <si>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</si>
  <si>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</si>
  <si>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</si>
  <si>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</si>
  <si>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</si>
  <si>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</si>
  <si>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</si>
  <si>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</si>
  <si>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</si>
  <si>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</si>
  <si>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</si>
  <si>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</si>
  <si>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</si>
  <si>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</si>
  <si>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</si>
  <si>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</si>
  <si>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</si>
  <si>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</si>
  <si>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</si>
  <si>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</si>
  <si>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</si>
  <si>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</si>
  <si>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</si>
  <si>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</si>
  <si>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</si>
  <si>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</si>
  <si>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</si>
  <si>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</si>
  <si>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</si>
  <si>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</si>
  <si>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</si>
  <si>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</si>
  <si>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</si>
  <si>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</si>
  <si>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</si>
  <si>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</si>
  <si>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</si>
  <si>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</si>
  <si>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</si>
  <si>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</si>
  <si>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</si>
  <si>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</si>
  <si>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</si>
  <si>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</si>
  <si>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</si>
  <si>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</si>
  <si>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</si>
  <si>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</si>
  <si>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</si>
  <si>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</si>
  <si>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</si>
  <si>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</si>
  <si>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</si>
  <si>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</si>
  <si>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</si>
  <si>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</si>
  <si>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</si>
  <si>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</si>
  <si>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</si>
  <si>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</si>
  <si>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</si>
  <si>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</si>
  <si>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</si>
  <si>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</si>
  <si>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</si>
  <si>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</si>
  <si>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</si>
  <si>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</si>
  <si>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</si>
  <si>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</si>
  <si>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</si>
  <si>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</si>
  <si>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</si>
  <si>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</si>
  <si>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</si>
  <si>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</si>
  <si>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</si>
  <si>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</si>
  <si>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</si>
  <si>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</si>
  <si>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</si>
  <si>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</si>
  <si>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</si>
  <si>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</si>
  <si>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</si>
  <si>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</si>
  <si>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</si>
  <si>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</si>
  <si>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</si>
  <si>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</si>
  <si>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</si>
  <si>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</si>
  <si>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</si>
  <si>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</si>
  <si>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</si>
  <si>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</si>
  <si>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</si>
  <si>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</si>
  <si>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</si>
  <si>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</si>
  <si>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</si>
  <si>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</si>
  <si>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</si>
  <si>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</si>
  <si>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</si>
  <si>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</si>
  <si>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</si>
  <si>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</si>
  <si>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</si>
  <si>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</si>
  <si>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</si>
  <si>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</si>
  <si>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</si>
  <si>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</si>
  <si>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</si>
  <si>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</si>
  <si>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</si>
  <si>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</si>
  <si>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</si>
  <si>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</si>
  <si>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</si>
  <si>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</si>
  <si>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</si>
  <si>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</si>
  <si>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</si>
  <si>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</si>
  <si>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</si>
  <si>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</si>
  <si>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</si>
  <si>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</si>
  <si>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</si>
  <si>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</si>
  <si>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</si>
  <si>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</si>
  <si>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</si>
  <si>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</si>
  <si>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</si>
  <si>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</si>
  <si>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</si>
  <si>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</si>
  <si>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</si>
  <si>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</si>
  <si>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</si>
  <si>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</si>
  <si>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</si>
  <si>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</si>
  <si>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</si>
  <si>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</si>
  <si>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</si>
  <si>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</si>
  <si>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</si>
  <si>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</si>
  <si>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</si>
  <si>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</si>
  <si>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</si>
  <si>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</si>
  <si>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</si>
  <si>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</si>
  <si>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</si>
  <si>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</si>
  <si>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</si>
  <si>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</si>
  <si>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</si>
  <si>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</si>
  <si>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</si>
  <si>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</si>
  <si>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</si>
  <si>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</si>
  <si>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</si>
  <si>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</si>
  <si>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</si>
  <si>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</si>
  <si>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</si>
  <si>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</si>
  <si>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</si>
  <si>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</si>
  <si>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</si>
  <si>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</si>
  <si>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</si>
  <si>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</si>
  <si>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</si>
  <si>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</si>
  <si>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</si>
  <si>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</si>
  <si>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</si>
  <si>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</si>
  <si>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</si>
  <si>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</si>
  <si>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</si>
  <si>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</si>
  <si>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</si>
  <si>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</si>
  <si>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</si>
  <si>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</si>
  <si>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</si>
  <si>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</si>
  <si>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</si>
  <si>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</si>
  <si>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</si>
  <si>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</si>
  <si>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</si>
  <si>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</si>
  <si>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</si>
  <si>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</si>
  <si>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</si>
  <si>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</si>
  <si>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</si>
  <si>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</si>
  <si>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</si>
  <si>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</si>
  <si>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</si>
  <si>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</si>
  <si>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</si>
  <si>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</si>
  <si>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</si>
  <si>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</si>
  <si>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</si>
  <si>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</si>
  <si>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</si>
  <si>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</si>
  <si>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</si>
  <si>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</si>
  <si>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</si>
  <si>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</si>
  <si>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</si>
  <si>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</si>
  <si>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</si>
  <si>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</si>
  <si>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</si>
  <si>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</si>
  <si>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</si>
  <si>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</si>
  <si>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</si>
  <si>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</si>
  <si>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</si>
  <si>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</si>
  <si>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</si>
  <si>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</si>
  <si>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</si>
  <si>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</si>
  <si>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</si>
  <si>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</si>
  <si>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</si>
  <si>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</si>
  <si>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</si>
  <si>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</si>
  <si>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</si>
  <si>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</si>
  <si>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</si>
  <si>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</si>
  <si>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</si>
  <si>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</si>
  <si>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</si>
  <si>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</si>
  <si>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</si>
  <si>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</si>
  <si>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</si>
  <si>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</si>
  <si>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</si>
  <si>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</si>
  <si>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</si>
  <si>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</si>
  <si>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</si>
  <si>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</si>
  <si>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</si>
  <si>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</si>
  <si>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</si>
  <si>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</si>
  <si>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</si>
  <si>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</si>
  <si>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</si>
  <si>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</si>
  <si>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</si>
  <si>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</si>
  <si>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</si>
  <si>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</si>
  <si>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</si>
  <si>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</si>
  <si>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</si>
  <si>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</si>
  <si>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</si>
  <si>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</si>
  <si>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</si>
  <si>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</si>
  <si>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</si>
  <si>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</si>
  <si>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</si>
  <si>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</si>
  <si>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</si>
  <si>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</si>
  <si>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</si>
  <si>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</si>
  <si>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</si>
  <si>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</si>
  <si>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</si>
  <si>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</si>
  <si>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</si>
  <si>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</si>
  <si>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</si>
  <si>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</si>
  <si>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</si>
  <si>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</si>
  <si>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</si>
  <si>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</si>
  <si>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</si>
  <si>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</si>
  <si>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</si>
  <si>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</si>
  <si>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</si>
  <si>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</si>
  <si>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</si>
  <si>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</si>
  <si>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</si>
  <si>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</si>
  <si>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</si>
  <si>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</si>
  <si>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</si>
  <si>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</si>
  <si>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</si>
  <si>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</si>
  <si>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</si>
  <si>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</si>
  <si>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</si>
  <si>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</si>
  <si>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</si>
  <si>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</si>
  <si>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</si>
  <si>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</si>
  <si>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</si>
  <si>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</si>
  <si>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</si>
  <si>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</si>
  <si>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</si>
  <si>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</si>
  <si>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</si>
  <si>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</si>
  <si>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</si>
  <si>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</si>
  <si>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</si>
  <si>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</si>
  <si>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</si>
  <si>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</si>
  <si>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</si>
  <si>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</si>
  <si>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</si>
  <si>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</si>
  <si>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</si>
  <si>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</si>
  <si>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</si>
  <si>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</si>
  <si>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</si>
  <si>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</si>
  <si>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</si>
  <si>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</si>
  <si>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</si>
  <si>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</si>
  <si>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</si>
  <si>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</si>
  <si>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</si>
  <si>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</si>
  <si>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</si>
  <si>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</si>
  <si>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</si>
  <si>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</si>
  <si>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</si>
  <si>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</si>
  <si>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</si>
  <si>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</si>
  <si>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</si>
  <si>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</si>
  <si>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</si>
  <si>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</si>
  <si>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</si>
  <si>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</si>
  <si>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</si>
  <si>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</si>
  <si>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</si>
  <si>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</si>
  <si>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</si>
  <si>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</si>
  <si>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</si>
  <si>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</si>
  <si>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</si>
  <si>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</si>
  <si>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</si>
  <si>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</si>
  <si>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</si>
  <si>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</si>
  <si>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</si>
  <si>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</si>
  <si>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</si>
  <si>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</si>
  <si>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</si>
  <si>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</si>
  <si>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</si>
  <si>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</si>
  <si>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</si>
  <si>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</si>
  <si>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</si>
  <si>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</si>
  <si>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</si>
  <si>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</si>
  <si>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</si>
  <si>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</si>
  <si>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</si>
  <si>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</si>
  <si>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</si>
  <si>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</si>
  <si>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</si>
  <si>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</si>
  <si>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</si>
  <si>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</si>
  <si>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</si>
  <si>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</si>
  <si>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</si>
  <si>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</si>
  <si>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</si>
  <si>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</si>
  <si>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</si>
  <si>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</si>
  <si>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</si>
  <si>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</si>
  <si>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</si>
  <si>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</si>
  <si>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</si>
  <si>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</si>
  <si>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</si>
  <si>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</si>
  <si>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</si>
  <si>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</si>
  <si>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</si>
  <si>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</si>
  <si>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</si>
  <si>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</si>
  <si>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</si>
  <si>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</si>
  <si>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</si>
  <si>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</si>
  <si>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</si>
  <si>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</si>
  <si>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</si>
  <si>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</si>
  <si>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</si>
  <si>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</si>
  <si>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</si>
  <si>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</si>
  <si>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</si>
  <si>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</si>
  <si>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</si>
  <si>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</si>
  <si>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</si>
  <si>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</si>
  <si>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</si>
  <si>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</si>
  <si>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</si>
  <si>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</si>
  <si>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</si>
  <si>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</si>
  <si>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</si>
  <si>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</si>
  <si>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</si>
  <si>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</si>
  <si>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</si>
  <si>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</si>
  <si>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</si>
  <si>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</si>
  <si>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</si>
  <si>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</si>
  <si>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</si>
  <si>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</si>
  <si>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</si>
  <si>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</si>
  <si>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</si>
  <si>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</si>
  <si>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</si>
  <si>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</si>
  <si>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</si>
  <si>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</si>
  <si>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</si>
  <si>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</si>
  <si>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</si>
  <si>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</si>
  <si>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</si>
  <si>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</si>
  <si>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</si>
  <si>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</si>
  <si>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</si>
  <si>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</si>
  <si>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</si>
  <si>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</si>
  <si>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</si>
  <si>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</si>
  <si>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</si>
  <si>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</si>
  <si>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</si>
  <si>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</si>
  <si>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</si>
  <si>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</si>
  <si>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</si>
  <si>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</si>
  <si>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</si>
  <si>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</si>
  <si>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</si>
  <si>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</si>
  <si>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</si>
  <si>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</si>
  <si>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</si>
  <si>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</si>
  <si>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</si>
  <si>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</si>
  <si>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</si>
  <si>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</si>
  <si>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</si>
  <si>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</si>
  <si>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</si>
  <si>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</si>
  <si>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</si>
  <si>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</si>
  <si>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</si>
  <si>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</si>
  <si>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</si>
  <si>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</si>
  <si>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</si>
  <si>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</si>
  <si>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</si>
  <si>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</si>
  <si>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</si>
  <si>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</si>
  <si>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</si>
  <si>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</si>
  <si>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</si>
  <si>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</si>
  <si>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</si>
  <si>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</si>
  <si>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</si>
  <si>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</si>
  <si>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</si>
  <si>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</si>
  <si>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</si>
  <si>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</si>
  <si>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</si>
  <si>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</si>
  <si>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</si>
  <si>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</si>
  <si>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</si>
  <si>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</si>
  <si>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</si>
  <si>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</si>
  <si>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</si>
  <si>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</si>
  <si>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</si>
  <si>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</si>
  <si>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</si>
  <si>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</si>
  <si>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</si>
  <si>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</si>
  <si>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</si>
  <si>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</si>
  <si>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</si>
  <si>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</si>
  <si>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</si>
  <si>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</si>
  <si>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</si>
  <si>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</si>
  <si>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</si>
  <si>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</si>
  <si>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</si>
  <si>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</si>
  <si>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</si>
  <si>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</si>
  <si>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</si>
  <si>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</si>
  <si>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</si>
  <si>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</si>
  <si>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</si>
  <si>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</si>
  <si>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</si>
  <si>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</si>
  <si>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</si>
  <si>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</si>
  <si>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</si>
  <si>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</si>
  <si>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</si>
  <si>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</si>
  <si>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</si>
  <si>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</si>
  <si>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</si>
  <si>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</si>
  <si>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</si>
  <si>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</si>
  <si>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</si>
  <si>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</si>
  <si>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</si>
  <si>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</si>
  <si>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</si>
  <si>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</si>
  <si>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</si>
  <si>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</si>
  <si>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</si>
  <si>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</si>
  <si>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</si>
  <si>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</si>
  <si>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</si>
  <si>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</si>
  <si>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</si>
  <si>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</si>
  <si>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</si>
  <si>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</si>
  <si>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</si>
  <si>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</si>
  <si>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</si>
  <si>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</si>
  <si>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</si>
  <si>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</si>
  <si>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</si>
  <si>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</si>
  <si>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</si>
  <si>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</si>
  <si>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</si>
  <si>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</si>
  <si>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</si>
  <si>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</si>
  <si>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</si>
  <si>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</si>
  <si>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</si>
  <si>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</si>
  <si>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</si>
  <si>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</si>
  <si>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</si>
  <si>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</si>
  <si>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</si>
  <si>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</si>
  <si>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</si>
  <si>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</si>
  <si>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</si>
  <si>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</si>
  <si>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</si>
  <si>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</si>
  <si>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</si>
  <si>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</si>
  <si>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</si>
  <si>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</si>
  <si>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</si>
  <si>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</si>
  <si>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</si>
  <si>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</si>
  <si>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</si>
  <si>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</si>
  <si>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</si>
  <si>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</si>
  <si>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</si>
  <si>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</si>
  <si>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</si>
  <si>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</si>
  <si>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</si>
  <si>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</si>
  <si>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</si>
  <si>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</si>
  <si>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</si>
  <si>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</si>
  <si>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</si>
  <si>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</si>
  <si>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</si>
  <si>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</si>
  <si>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</si>
  <si>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</si>
  <si>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</si>
  <si>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</si>
  <si>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</si>
  <si>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</si>
  <si>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</si>
  <si>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</si>
  <si>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</si>
  <si>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</si>
  <si>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</si>
  <si>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</si>
  <si>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</si>
  <si>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</si>
  <si>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</si>
  <si>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</si>
  <si>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</si>
  <si>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</si>
  <si>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</si>
  <si>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</si>
  <si>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</si>
  <si>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</si>
  <si>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</si>
  <si>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</si>
  <si>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</si>
  <si>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</si>
  <si>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</si>
  <si>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</si>
  <si>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</si>
  <si>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</si>
  <si>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</si>
  <si>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</si>
  <si>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</si>
  <si>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</si>
  <si>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</si>
  <si>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</si>
  <si>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</si>
  <si>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</si>
  <si>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</si>
  <si>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</si>
  <si>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</si>
  <si>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</si>
  <si>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</si>
  <si>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</si>
  <si>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</si>
  <si>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</si>
  <si>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</si>
  <si>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</si>
  <si>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</si>
  <si>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</si>
  <si>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</si>
  <si>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</si>
  <si>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</si>
  <si>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</si>
  <si>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</si>
  <si>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</si>
  <si>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</si>
  <si>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</si>
  <si>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</si>
  <si>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</si>
  <si>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</si>
  <si>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</si>
  <si>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</si>
  <si>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</si>
  <si>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</si>
  <si>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</si>
  <si>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</si>
  <si>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</si>
  <si>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</si>
  <si>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</si>
  <si>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</si>
  <si>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</si>
  <si>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</si>
  <si>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</si>
  <si>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</si>
  <si>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</si>
  <si>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</si>
  <si>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</si>
  <si>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</si>
  <si>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</si>
  <si>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</si>
  <si>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</si>
  <si>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</si>
  <si>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</si>
  <si>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</si>
  <si>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</si>
  <si>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</si>
  <si>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</si>
  <si>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</si>
  <si>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</si>
  <si>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</si>
  <si>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</si>
  <si>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</si>
  <si>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</si>
  <si>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</si>
  <si>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</si>
  <si>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</si>
  <si>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</si>
  <si>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</si>
  <si>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</si>
  <si>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</si>
  <si>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</si>
  <si>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</si>
  <si>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</si>
  <si>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</si>
  <si>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</si>
  <si>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</si>
  <si>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</si>
  <si>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</si>
  <si>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</si>
  <si>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</si>
  <si>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</si>
  <si>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</si>
  <si>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</si>
  <si>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</si>
  <si>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</si>
  <si>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</si>
  <si>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</si>
  <si>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</si>
  <si>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</si>
  <si>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</si>
  <si>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</si>
  <si>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</si>
  <si>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</si>
  <si>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</si>
  <si>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</si>
  <si>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</si>
  <si>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</si>
  <si>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</si>
  <si>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</si>
  <si>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</si>
  <si>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</si>
  <si>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</si>
  <si>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</si>
  <si>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</si>
  <si>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</si>
  <si>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</si>
  <si>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</si>
  <si>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</si>
  <si>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</si>
  <si>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</si>
  <si>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</si>
  <si>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</si>
  <si>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</si>
  <si>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</si>
  <si>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</si>
  <si>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</si>
  <si>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</si>
  <si>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</si>
  <si>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</si>
  <si>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</si>
  <si>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</si>
  <si>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</si>
  <si>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</si>
  <si>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</si>
  <si>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</si>
  <si>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</si>
  <si>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</si>
  <si>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</si>
  <si>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</si>
  <si>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</si>
  <si>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</si>
  <si>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</si>
  <si>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</si>
  <si>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</si>
  <si>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</si>
  <si>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</si>
  <si>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</si>
  <si>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</si>
  <si>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</si>
  <si>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</si>
  <si>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</si>
  <si>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</si>
  <si>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</si>
  <si>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</si>
  <si>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</si>
  <si>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</si>
  <si>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</si>
  <si>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</si>
  <si>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</si>
  <si>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</si>
  <si>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</si>
  <si>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</si>
  <si>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</si>
  <si>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</si>
  <si>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</si>
  <si>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</si>
  <si>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</si>
  <si>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</si>
  <si>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</si>
  <si>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</si>
  <si>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</si>
  <si>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</si>
  <si>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</si>
  <si>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</si>
  <si>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</si>
  <si>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</si>
  <si>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</si>
  <si>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</si>
  <si>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</si>
  <si>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</si>
  <si>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</si>
  <si>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</si>
  <si>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</si>
  <si>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</si>
  <si>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</si>
  <si>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</si>
  <si>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</si>
  <si>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</si>
  <si>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</si>
  <si>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</si>
  <si>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</si>
  <si>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</si>
  <si>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</si>
  <si>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</si>
  <si>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</si>
  <si>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</si>
  <si>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</si>
  <si>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</si>
  <si>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</si>
  <si>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</si>
  <si>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</si>
  <si>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</si>
  <si>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</si>
  <si>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</si>
  <si>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</si>
  <si>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</si>
  <si>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</si>
  <si>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</si>
  <si>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</si>
  <si>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</si>
  <si>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</si>
  <si>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</si>
  <si>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</si>
  <si>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</si>
  <si>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</si>
  <si>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</si>
  <si>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</si>
  <si>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</si>
  <si>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</si>
  <si>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</si>
  <si>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</si>
  <si>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</si>
  <si>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</si>
  <si>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</si>
  <si>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</si>
  <si>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</si>
  <si>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</si>
  <si>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</si>
  <si>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</si>
  <si>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</si>
  <si>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</si>
  <si>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</si>
  <si>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</si>
  <si>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</si>
  <si>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</si>
  <si>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</si>
  <si>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</si>
  <si>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</si>
  <si>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</si>
  <si>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</si>
  <si>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</si>
  <si>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</si>
  <si>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</si>
  <si>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</si>
  <si>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</si>
  <si>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</si>
  <si>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</si>
  <si>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</si>
  <si>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</si>
  <si>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</si>
  <si>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</si>
  <si>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</si>
  <si>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</si>
  <si>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</si>
  <si>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</si>
  <si>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</si>
  <si>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</si>
  <si>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</si>
  <si>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</si>
  <si>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</si>
  <si>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</si>
  <si>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</si>
  <si>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</si>
  <si>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</si>
  <si>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</si>
  <si>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</si>
  <si>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</si>
  <si>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</si>
  <si>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</si>
  <si>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</si>
  <si>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</si>
  <si>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</si>
  <si>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</si>
  <si>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</si>
  <si>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</si>
  <si>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</si>
  <si>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</si>
  <si>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</si>
  <si>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</si>
  <si>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</si>
  <si>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</si>
  <si>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</si>
  <si>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</si>
  <si>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</si>
  <si>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</si>
  <si>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</si>
  <si>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</si>
  <si>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</si>
  <si>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</si>
  <si>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</si>
  <si>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</si>
  <si>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</si>
  <si>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</si>
  <si>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</si>
  <si>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</si>
  <si>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</si>
  <si>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</si>
  <si>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</si>
  <si>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</si>
  <si>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</si>
  <si>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</si>
  <si>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</si>
  <si>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</si>
  <si>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</si>
  <si>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</si>
  <si>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</si>
  <si>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</si>
  <si>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</si>
  <si>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</si>
  <si>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</si>
  <si>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</si>
  <si>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</si>
  <si>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</si>
  <si>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</si>
  <si>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</si>
  <si>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</si>
  <si>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</si>
  <si>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</si>
  <si>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</si>
  <si>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</si>
  <si>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</si>
  <si>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</si>
  <si>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</si>
  <si>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</si>
  <si>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</si>
  <si>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</si>
  <si>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</si>
  <si>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</si>
  <si>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</si>
  <si>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</si>
  <si>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</si>
  <si>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</si>
  <si>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</si>
  <si>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</si>
  <si>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</si>
  <si>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</si>
  <si>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</si>
  <si>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</si>
  <si>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</si>
  <si>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</si>
  <si>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</si>
  <si>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</si>
  <si>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</si>
  <si>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</si>
  <si>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</si>
  <si>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</si>
  <si>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</si>
  <si>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</si>
  <si>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</si>
  <si>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</si>
  <si>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</si>
  <si>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</si>
  <si>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</si>
  <si>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</si>
  <si>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</si>
  <si>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</si>
  <si>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</si>
  <si>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</si>
  <si>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</si>
  <si>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</si>
  <si>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</si>
  <si>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</si>
  <si>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</si>
  <si>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</si>
  <si>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</si>
  <si>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</si>
  <si>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</si>
  <si>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</si>
  <si>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</si>
  <si>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</si>
  <si>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</si>
  <si>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</si>
  <si>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</si>
  <si>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</si>
  <si>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</si>
  <si>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</si>
  <si>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</si>
  <si>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</si>
  <si>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</si>
  <si>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</si>
  <si>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</si>
  <si>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</si>
  <si>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</si>
  <si>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</si>
  <si>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</si>
  <si>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</si>
  <si>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</si>
  <si>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</si>
  <si>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</si>
  <si>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</si>
  <si>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</si>
  <si>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</si>
  <si>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</si>
  <si>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</si>
  <si>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</si>
  <si>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</si>
  <si>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</si>
  <si>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</si>
  <si>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</si>
  <si>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</si>
  <si>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</si>
  <si>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</si>
  <si>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</si>
  <si>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</si>
  <si>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</si>
  <si>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</si>
  <si>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</si>
  <si>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</si>
  <si>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</si>
  <si>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</si>
  <si>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</si>
  <si>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</si>
  <si>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</si>
  <si>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</si>
  <si>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</si>
  <si>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</si>
  <si>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</si>
  <si>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</si>
  <si>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</si>
  <si>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</si>
  <si>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</si>
  <si>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</si>
  <si>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</si>
  <si>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</si>
  <si>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</si>
  <si>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</si>
  <si>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</si>
  <si>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</si>
  <si>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</si>
  <si>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</si>
  <si>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</si>
  <si>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</si>
  <si>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</si>
  <si>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</si>
  <si>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</si>
  <si>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</si>
  <si>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</si>
  <si>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</si>
  <si>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</si>
  <si>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</si>
  <si>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</si>
  <si>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</si>
  <si>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</si>
  <si>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</si>
  <si>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</si>
  <si>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</si>
  <si>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</si>
  <si>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</si>
  <si>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</si>
  <si>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</si>
  <si>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</si>
  <si>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</si>
  <si>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</si>
  <si>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</si>
  <si>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</si>
  <si>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</si>
  <si>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</si>
  <si>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</si>
  <si>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</si>
  <si>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</si>
  <si>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</si>
  <si>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</si>
  <si>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</si>
  <si>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</si>
  <si>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</si>
  <si>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</si>
  <si>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</si>
  <si>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</si>
  <si>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</si>
  <si>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</si>
  <si>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</si>
  <si>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</si>
  <si>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</si>
  <si>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</si>
  <si>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</si>
  <si>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</si>
  <si>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</si>
  <si>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</si>
  <si>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</si>
  <si>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</si>
  <si>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</si>
  <si>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</si>
  <si>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</si>
  <si>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</si>
  <si>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</si>
  <si>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</si>
  <si>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</si>
  <si>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</si>
  <si>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</si>
  <si>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</si>
  <si>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</si>
  <si>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</si>
  <si>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</si>
  <si>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</si>
  <si>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</si>
  <si>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</si>
  <si>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</si>
  <si>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</si>
  <si>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</si>
  <si>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</si>
  <si>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</si>
  <si>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</si>
  <si>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</si>
  <si>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</si>
  <si>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</si>
  <si>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</si>
  <si>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</si>
  <si>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</si>
  <si>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</si>
  <si>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</si>
  <si>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</si>
  <si>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</si>
  <si>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</si>
  <si>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</si>
  <si>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</si>
  <si>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</si>
  <si>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</si>
  <si>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</si>
  <si>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</si>
  <si>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</si>
  <si>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</si>
  <si>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</si>
  <si>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</si>
  <si>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</si>
  <si>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</si>
  <si>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</si>
  <si>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</si>
  <si>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</si>
  <si>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</si>
  <si>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</si>
  <si>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</si>
  <si>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</si>
  <si>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</si>
  <si>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</si>
  <si>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</si>
  <si>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</si>
  <si>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</si>
  <si>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</si>
  <si>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</si>
  <si>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</si>
  <si>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</si>
  <si>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</si>
  <si>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</si>
  <si>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</si>
  <si>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</si>
  <si>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</si>
  <si>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</si>
  <si>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</si>
  <si>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</si>
  <si>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</si>
  <si>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</si>
  <si>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</si>
  <si>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</si>
  <si>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</si>
  <si>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</si>
  <si>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</si>
  <si>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</si>
  <si>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</si>
  <si>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</si>
  <si>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</si>
  <si>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</si>
  <si>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</si>
  <si>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</si>
  <si>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</si>
  <si>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</si>
  <si>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</si>
  <si>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</si>
  <si>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</si>
  <si>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</si>
  <si>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</si>
  <si>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</si>
  <si>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</si>
  <si>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</si>
  <si>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</si>
  <si>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</si>
  <si>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</si>
  <si>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</si>
  <si>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</si>
  <si>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</si>
  <si>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</si>
  <si>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</si>
  <si>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</si>
  <si>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</si>
  <si>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</si>
  <si>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</si>
  <si>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</si>
  <si>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</si>
  <si>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</si>
  <si>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</si>
  <si>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</si>
  <si>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</si>
  <si>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</si>
  <si>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</si>
  <si>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</si>
  <si>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</si>
  <si>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</si>
  <si>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</si>
  <si>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</si>
  <si>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</si>
  <si>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</si>
  <si>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</si>
  <si>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</si>
  <si>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</si>
  <si>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</si>
  <si>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</si>
  <si>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</si>
  <si>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</si>
  <si>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</si>
  <si>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</si>
  <si>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</si>
  <si>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</si>
  <si>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</si>
  <si>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</si>
  <si>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</si>
  <si>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</si>
  <si>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</si>
  <si>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</si>
  <si>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</si>
  <si>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</si>
  <si>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</si>
  <si>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</si>
  <si>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</si>
  <si>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</si>
  <si>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</si>
  <si>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</si>
  <si>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</si>
  <si>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</si>
  <si>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</si>
  <si>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</si>
  <si>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</si>
  <si>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</si>
  <si>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</si>
  <si>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</si>
  <si>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</si>
  <si>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</si>
  <si>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</si>
  <si>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</si>
  <si>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</si>
  <si>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</si>
  <si>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</si>
  <si>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</si>
  <si>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</si>
  <si>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</si>
  <si>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</si>
  <si>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</si>
  <si>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</si>
  <si>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</si>
  <si>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</si>
  <si>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</si>
  <si>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</si>
  <si>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</si>
  <si>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</si>
  <si>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</si>
  <si>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</si>
  <si>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</si>
  <si>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</si>
  <si>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</si>
  <si>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</si>
  <si>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</si>
  <si>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</si>
  <si>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</si>
  <si>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</si>
  <si>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</si>
  <si>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</si>
  <si>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</si>
  <si>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</si>
  <si>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</si>
  <si>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</si>
  <si>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</si>
  <si>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</si>
  <si>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</si>
  <si>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</si>
  <si>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</si>
  <si>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</si>
  <si>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</si>
  <si>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</si>
  <si>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</si>
  <si>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</si>
  <si>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</si>
  <si>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</si>
  <si>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</si>
  <si>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</si>
  <si>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</si>
  <si>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</si>
  <si>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</si>
  <si>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</si>
  <si>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</si>
  <si>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</si>
  <si>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</si>
  <si>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</si>
  <si>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</si>
  <si>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</si>
  <si>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</si>
  <si>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</si>
  <si>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</si>
  <si>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</si>
  <si>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</si>
  <si>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</si>
  <si>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</si>
  <si>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</si>
  <si>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</si>
  <si>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</si>
  <si>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</si>
  <si>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</si>
  <si>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</si>
  <si>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</si>
  <si>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</si>
  <si>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</si>
  <si>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</si>
  <si>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</si>
  <si>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</si>
  <si>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</si>
  <si>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</si>
  <si>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</si>
  <si>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</si>
  <si>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</si>
  <si>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</si>
  <si>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</si>
  <si>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</si>
  <si>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</si>
  <si>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</si>
  <si>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</si>
  <si>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</si>
  <si>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</si>
  <si>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</si>
  <si>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</si>
  <si>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</si>
  <si>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</si>
  <si>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</si>
  <si>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</si>
  <si>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</si>
  <si>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</si>
  <si>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</si>
  <si>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</si>
  <si>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</si>
  <si>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</si>
  <si>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</si>
  <si>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</si>
  <si>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</si>
  <si>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</si>
  <si>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</si>
  <si>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</si>
  <si>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</si>
  <si>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</si>
  <si>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</si>
  <si>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</si>
  <si>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</si>
  <si>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</si>
  <si>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</si>
  <si>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</si>
  <si>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</si>
  <si>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</si>
  <si>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</si>
  <si>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</si>
  <si>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</si>
  <si>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</si>
  <si>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</si>
  <si>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</si>
  <si>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</si>
  <si>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</si>
  <si>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</si>
  <si>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</si>
  <si>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</si>
  <si>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</si>
  <si>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</si>
  <si>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</si>
  <si>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</si>
  <si>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</si>
  <si>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</si>
  <si>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</si>
  <si>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</si>
  <si>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</si>
  <si>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</si>
  <si>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</si>
  <si>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</si>
  <si>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</si>
  <si>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</si>
  <si>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</si>
  <si>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</si>
  <si>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</si>
  <si>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</si>
  <si>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</si>
  <si>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</si>
  <si>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</si>
  <si>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</si>
  <si>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</si>
  <si>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</si>
  <si>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</si>
  <si>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</si>
  <si>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</si>
  <si>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</si>
  <si>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</si>
  <si>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</si>
  <si>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</si>
  <si>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</si>
  <si>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</si>
  <si>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</si>
  <si>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</si>
  <si>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</si>
  <si>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</si>
  <si>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</si>
  <si>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</si>
  <si>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</si>
  <si>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</si>
  <si>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</si>
  <si>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</si>
  <si>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</si>
  <si>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</si>
  <si>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</si>
  <si>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</si>
  <si>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</si>
  <si>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</si>
  <si>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</si>
  <si>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</si>
  <si>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</si>
  <si>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</si>
  <si>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</si>
  <si>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</si>
  <si>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</si>
  <si>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</si>
  <si>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</si>
  <si>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</si>
  <si>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</si>
  <si>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</si>
  <si>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</si>
  <si>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</si>
  <si>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</si>
  <si>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</si>
  <si>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</si>
  <si>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</si>
  <si>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</si>
  <si>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</si>
  <si>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</si>
  <si>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</si>
  <si>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</si>
  <si>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</si>
  <si>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</si>
  <si>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</si>
  <si>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</si>
  <si>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</si>
  <si>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</si>
  <si>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</si>
  <si>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</si>
  <si>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</si>
  <si>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</si>
  <si>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</si>
  <si>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</si>
  <si>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</si>
  <si>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</si>
  <si>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</si>
  <si>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</si>
  <si>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</si>
  <si>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</si>
  <si>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</si>
  <si>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</si>
  <si>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</si>
  <si>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</si>
  <si>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</si>
  <si>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</si>
  <si>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</si>
  <si>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</si>
  <si>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</si>
  <si>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</si>
  <si>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</si>
  <si>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</si>
  <si>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</si>
  <si>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</si>
  <si>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</si>
  <si>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</si>
  <si>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</si>
  <si>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</si>
  <si>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</si>
  <si>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</si>
  <si>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</si>
  <si>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</si>
  <si>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</si>
  <si>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</si>
  <si>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</si>
  <si>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</si>
  <si>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</si>
  <si>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</si>
  <si>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</si>
  <si>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</si>
  <si>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</si>
  <si>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</si>
  <si>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</si>
  <si>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</si>
  <si>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</si>
  <si>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</si>
  <si>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</si>
  <si>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</si>
  <si>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</si>
  <si>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</si>
  <si>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</si>
  <si>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</si>
  <si>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</si>
  <si>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</si>
  <si>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</si>
  <si>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</si>
  <si>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</si>
  <si>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</si>
  <si>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</si>
  <si>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</si>
  <si>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</si>
  <si>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</si>
  <si>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</si>
  <si>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</si>
  <si>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</si>
  <si>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</si>
  <si>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</si>
  <si>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</si>
  <si>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</si>
  <si>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</si>
  <si>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</si>
  <si>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</si>
  <si>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</si>
  <si>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</si>
  <si>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</si>
  <si>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</si>
  <si>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</si>
  <si>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</si>
  <si>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</si>
  <si>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</si>
  <si>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</si>
  <si>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</si>
  <si>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</si>
  <si>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</si>
  <si>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</si>
  <si>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</si>
  <si>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</si>
  <si>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</si>
  <si>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</si>
  <si>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</si>
  <si>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</si>
  <si>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</si>
  <si>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</si>
  <si>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</si>
  <si>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</si>
  <si>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</si>
  <si>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</si>
  <si>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</si>
  <si>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</si>
  <si>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</si>
  <si>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</si>
  <si>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</si>
  <si>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</si>
  <si>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</si>
  <si>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</si>
  <si>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</si>
  <si>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</si>
  <si>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</si>
  <si>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</si>
  <si>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</si>
  <si>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</si>
  <si>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</si>
  <si>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</si>
  <si>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</si>
  <si>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</si>
  <si>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</si>
  <si>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</si>
  <si>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</si>
  <si>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</si>
  <si>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</si>
  <si>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</si>
  <si>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</si>
  <si>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</si>
  <si>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</si>
  <si>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</si>
  <si>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</si>
  <si>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</si>
  <si>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</si>
  <si>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</si>
  <si>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</si>
  <si>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</si>
  <si>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</si>
  <si>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</si>
  <si>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</si>
  <si>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</si>
  <si>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</si>
  <si>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</si>
  <si>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</si>
  <si>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</si>
  <si>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</si>
  <si>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</si>
  <si>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</si>
  <si>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</si>
  <si>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</si>
  <si>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</si>
  <si>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</si>
  <si>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</si>
  <si>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</si>
  <si>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</si>
  <si>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</si>
  <si>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</si>
  <si>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</si>
  <si>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</si>
  <si>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</si>
  <si>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</si>
  <si>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</si>
  <si>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</si>
  <si>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</si>
  <si>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</si>
  <si>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</si>
  <si>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</si>
  <si>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</si>
  <si>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</si>
  <si>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</si>
  <si>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</si>
  <si>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</si>
  <si>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</si>
  <si>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</si>
  <si>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</si>
  <si>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</si>
  <si>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</si>
  <si>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</si>
  <si>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</si>
  <si>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</si>
  <si>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</si>
  <si>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</si>
  <si>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</si>
  <si>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</si>
  <si>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</si>
  <si>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</si>
  <si>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</si>
  <si>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</si>
  <si>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</si>
  <si>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</si>
  <si>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</si>
  <si>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</si>
  <si>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</si>
  <si>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</si>
  <si>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</si>
  <si>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</si>
  <si>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</si>
  <si>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</si>
  <si>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</si>
  <si>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</si>
  <si>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</si>
  <si>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</si>
  <si>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</si>
  <si>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</si>
  <si>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</si>
  <si>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</si>
  <si>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</si>
  <si>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</si>
  <si>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</si>
  <si>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</si>
  <si>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</si>
  <si>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</si>
  <si>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</si>
  <si>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</si>
  <si>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</si>
  <si>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</si>
  <si>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</si>
  <si>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</si>
  <si>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</si>
  <si>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</si>
  <si>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</si>
  <si>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</si>
  <si>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</si>
  <si>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</si>
  <si>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</si>
  <si>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</si>
  <si>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</si>
  <si>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</si>
  <si>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</si>
  <si>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</si>
  <si>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</si>
  <si>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</si>
  <si>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</si>
  <si>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</si>
  <si>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</si>
  <si>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</si>
  <si>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</si>
  <si>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</si>
  <si>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</si>
  <si>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</si>
  <si>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</si>
  <si>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</si>
  <si>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</si>
  <si>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</si>
  <si>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</si>
  <si>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</si>
  <si>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</si>
  <si>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</si>
  <si>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</si>
  <si>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</si>
  <si>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</si>
  <si>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</si>
  <si>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</si>
  <si>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</si>
  <si>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</si>
  <si>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</si>
  <si>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</si>
  <si>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</si>
  <si>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</si>
  <si>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</si>
  <si>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</si>
  <si>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</si>
  <si>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</si>
  <si>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</si>
  <si>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</si>
  <si>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</si>
  <si>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</si>
  <si>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</si>
  <si>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</si>
  <si>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</si>
  <si>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</si>
  <si>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</si>
  <si>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</si>
  <si>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</si>
  <si>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</si>
  <si>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</si>
  <si>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</si>
  <si>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</si>
  <si>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</si>
  <si>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</si>
  <si>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</si>
  <si>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</si>
  <si>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</si>
  <si>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</si>
  <si>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</si>
  <si>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</si>
  <si>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</si>
  <si>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</si>
  <si>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</si>
  <si>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</si>
  <si>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</si>
  <si>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</si>
  <si>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</si>
  <si>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</si>
  <si>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</si>
  <si>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</si>
  <si>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</si>
  <si>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</si>
  <si>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</si>
  <si>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</si>
  <si>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</si>
  <si>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</si>
  <si>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</si>
  <si>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</si>
  <si>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</si>
  <si>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</si>
  <si>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</si>
  <si>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</si>
  <si>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</si>
  <si>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</si>
  <si>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</si>
  <si>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</si>
  <si>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</si>
  <si>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</si>
  <si>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</si>
  <si>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</si>
  <si>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</si>
  <si>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</si>
  <si>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</si>
  <si>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</si>
  <si>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</si>
  <si>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</si>
  <si>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</si>
  <si>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</si>
  <si>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</si>
  <si>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</si>
  <si>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</si>
  <si>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</si>
  <si>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</si>
  <si>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</si>
  <si>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</si>
  <si>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</si>
  <si>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</si>
  <si>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</si>
  <si>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</si>
  <si>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</si>
  <si>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</si>
  <si>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</si>
  <si>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</si>
  <si>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</si>
  <si>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</si>
  <si>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</si>
  <si>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</si>
  <si>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</si>
  <si>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</si>
  <si>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</si>
  <si>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</si>
  <si>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</si>
  <si>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</si>
  <si>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</si>
  <si>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</si>
  <si>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</si>
  <si>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</si>
  <si>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</si>
  <si>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</si>
  <si>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</si>
  <si>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</si>
  <si>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</si>
  <si>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</si>
  <si>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</si>
  <si>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</si>
  <si>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</si>
  <si>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</si>
  <si>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</si>
  <si>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</si>
  <si>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</si>
  <si>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</si>
  <si>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</si>
  <si>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</si>
  <si>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</si>
  <si>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</si>
  <si>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</si>
  <si>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</si>
  <si>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</si>
  <si>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</si>
  <si>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</si>
  <si>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</si>
  <si>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</si>
  <si>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</si>
  <si>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</si>
  <si>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</si>
  <si>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</si>
  <si>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</si>
  <si>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</si>
  <si>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</si>
  <si>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</si>
  <si>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</si>
  <si>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</si>
  <si>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</si>
  <si>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</si>
  <si>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</si>
  <si>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</si>
  <si>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</si>
  <si>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</si>
  <si>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</si>
  <si>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</si>
  <si>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</si>
  <si>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</si>
  <si>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</si>
  <si>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</si>
  <si>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</si>
  <si>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</si>
  <si>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</si>
  <si>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</si>
  <si>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</si>
  <si>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</si>
  <si>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</si>
  <si>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</si>
  <si>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</si>
  <si>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</si>
  <si>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</si>
  <si>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</si>
  <si>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</si>
  <si>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</si>
  <si>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</si>
  <si>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</si>
  <si>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</si>
  <si>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</si>
  <si>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</si>
  <si>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</si>
  <si>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</si>
  <si>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</si>
  <si>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</si>
  <si>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</si>
  <si>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</si>
  <si>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</si>
  <si>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</si>
  <si>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</si>
  <si>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</si>
  <si>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</si>
  <si>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</si>
  <si>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</si>
  <si>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</si>
  <si>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</si>
  <si>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</si>
  <si>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</si>
  <si>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</si>
  <si>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</si>
  <si>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</si>
  <si>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</si>
  <si>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</si>
  <si>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</si>
  <si>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</si>
  <si>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</si>
  <si>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</si>
  <si>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</si>
  <si>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</si>
  <si>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</si>
  <si>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</si>
  <si>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</si>
  <si>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</si>
  <si>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</si>
  <si>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</si>
  <si>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</si>
  <si>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</si>
  <si>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</si>
  <si>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</si>
  <si>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</si>
  <si>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</si>
  <si>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</si>
  <si>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</si>
  <si>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</si>
  <si>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</si>
  <si>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</si>
  <si>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</si>
  <si>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</si>
  <si>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</si>
  <si>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</si>
  <si>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</si>
  <si>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</si>
  <si>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</si>
  <si>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</si>
  <si>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</si>
  <si>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</si>
  <si>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</si>
  <si>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</si>
  <si>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</si>
  <si>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</si>
  <si>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</si>
  <si>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</si>
  <si>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</si>
  <si>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</si>
  <si>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</si>
  <si>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</si>
  <si>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</si>
  <si>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</si>
  <si>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</si>
  <si>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</si>
  <si>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</si>
  <si>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</si>
  <si>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</si>
  <si>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</si>
  <si>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</si>
  <si>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</si>
  <si>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</si>
  <si>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</si>
  <si>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</si>
  <si>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</si>
  <si>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</si>
  <si>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</si>
  <si>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</si>
  <si>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</si>
  <si>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</si>
  <si>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</si>
  <si>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</si>
  <si>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</si>
  <si>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</si>
  <si>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</si>
  <si>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</si>
  <si>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</si>
  <si>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</si>
  <si>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</si>
  <si>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</si>
  <si>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</si>
  <si>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</si>
  <si>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</si>
  <si>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</si>
  <si>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</si>
  <si>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</si>
  <si>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</si>
  <si>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</si>
  <si>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</si>
  <si>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</si>
  <si>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</si>
  <si>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</si>
  <si>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</si>
  <si>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</si>
  <si>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</si>
  <si>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</si>
  <si>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</si>
  <si>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</si>
  <si>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</si>
  <si>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</si>
  <si>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</si>
  <si>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</si>
  <si>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</si>
  <si>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</si>
  <si>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</si>
  <si>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</si>
  <si>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</si>
  <si>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</si>
  <si>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</si>
  <si>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</si>
  <si>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</si>
  <si>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</si>
  <si>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</si>
  <si>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</si>
  <si>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</si>
  <si>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</si>
  <si>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</si>
  <si>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</si>
  <si>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</si>
  <si>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</si>
  <si>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</si>
  <si>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</si>
  <si>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</si>
  <si>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</si>
  <si>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</si>
  <si>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</si>
  <si>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</si>
  <si>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</si>
  <si>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</si>
  <si>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</si>
  <si>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</si>
  <si>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</si>
  <si>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</si>
  <si>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</si>
  <si>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</si>
  <si>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</si>
  <si>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</si>
  <si>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</si>
  <si>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</si>
  <si>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</si>
  <si>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</si>
  <si>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</si>
  <si>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</si>
  <si>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</si>
  <si>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</si>
  <si>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</si>
  <si>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</si>
  <si>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</si>
  <si>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</si>
  <si>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</si>
  <si>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</si>
  <si>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</si>
  <si>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</si>
  <si>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</si>
  <si>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</si>
  <si>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</si>
  <si>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</si>
  <si>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</si>
  <si>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</si>
  <si>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</si>
  <si>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</si>
  <si>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</si>
  <si>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</si>
  <si>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</si>
  <si>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</si>
  <si>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</si>
  <si>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</si>
  <si>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</si>
  <si>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</si>
  <si>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</si>
  <si>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</si>
  <si>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</si>
  <si>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</si>
  <si>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</si>
  <si>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</si>
  <si>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</si>
  <si>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</si>
  <si>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</si>
  <si>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</si>
  <si>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</si>
  <si>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</si>
  <si>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</si>
  <si>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</si>
  <si>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</si>
  <si>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</si>
  <si>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</si>
  <si>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</si>
  <si>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</si>
  <si>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</si>
  <si>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</si>
  <si>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</si>
  <si>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</si>
  <si>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</si>
  <si>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</si>
  <si>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</si>
  <si>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</si>
  <si>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</si>
  <si>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</si>
  <si>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</si>
  <si>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</si>
  <si>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</si>
  <si>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</si>
  <si>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</si>
  <si>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</si>
  <si>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</si>
  <si>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</si>
  <si>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</si>
  <si>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</si>
  <si>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</si>
  <si>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</si>
  <si>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</si>
  <si>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</si>
  <si>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</si>
  <si>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</si>
  <si>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</si>
  <si>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</si>
  <si>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</si>
  <si>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</si>
  <si>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</si>
  <si>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</si>
  <si>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</si>
  <si>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</si>
  <si>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</si>
  <si>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</si>
  <si>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</si>
  <si>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</si>
  <si>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</si>
  <si>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</si>
  <si>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</si>
  <si>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</si>
  <si>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</si>
  <si>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</si>
  <si>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</si>
  <si>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</si>
  <si>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</si>
  <si>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</si>
  <si>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</si>
  <si>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</si>
  <si>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</si>
  <si>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</si>
  <si>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</si>
  <si>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</si>
  <si>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</si>
  <si>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</si>
  <si>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</si>
  <si>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</si>
  <si>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</si>
  <si>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</si>
  <si>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</si>
  <si>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</si>
  <si>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</si>
  <si>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</si>
  <si>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</si>
  <si>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</si>
  <si>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</si>
  <si>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</si>
  <si>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</si>
  <si>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</si>
  <si>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</si>
  <si>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</si>
  <si>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</si>
  <si>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</si>
  <si>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</si>
  <si>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</si>
  <si>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</si>
  <si>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</si>
  <si>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</si>
  <si>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</si>
  <si>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</si>
  <si>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</si>
  <si>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</si>
  <si>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</si>
  <si>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</si>
  <si>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</si>
  <si>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</si>
  <si>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</si>
  <si>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</si>
  <si>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</si>
  <si>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</si>
  <si>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</si>
  <si>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</si>
  <si>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</si>
  <si>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</si>
  <si>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</si>
  <si>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</si>
  <si>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</si>
  <si>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</si>
  <si>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</si>
  <si>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</si>
  <si>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</si>
  <si>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</si>
  <si>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</si>
  <si>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</si>
  <si>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</si>
  <si>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</si>
  <si>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</si>
  <si>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</si>
  <si>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</si>
  <si>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</si>
  <si>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</si>
  <si>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</si>
  <si>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</si>
  <si>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</si>
  <si>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</si>
  <si>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</si>
  <si>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</si>
  <si>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</si>
  <si>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</si>
  <si>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</si>
  <si>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</si>
  <si>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</si>
  <si>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</si>
  <si>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</si>
  <si>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</si>
  <si>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</si>
  <si>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</si>
  <si>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</si>
  <si>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</si>
  <si>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</si>
  <si>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</si>
  <si>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</si>
  <si>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</si>
  <si>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</si>
  <si>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</si>
  <si>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</si>
  <si>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</si>
  <si>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</si>
  <si>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</si>
  <si>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</si>
  <si>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</si>
  <si>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</si>
  <si>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</si>
  <si>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</si>
  <si>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</si>
  <si>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</si>
  <si>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</si>
  <si>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</si>
  <si>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</si>
  <si>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</si>
  <si>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</si>
  <si>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</si>
  <si>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</si>
  <si>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</si>
  <si>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</si>
  <si>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</si>
  <si>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</si>
  <si>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</si>
  <si>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</si>
  <si>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</si>
  <si>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</si>
  <si>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</si>
  <si>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</si>
  <si>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</si>
  <si>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</si>
  <si>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</si>
  <si>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</si>
  <si>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</si>
  <si>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</si>
  <si>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</si>
  <si>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</si>
  <si>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</si>
  <si>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</si>
  <si>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</si>
  <si>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</si>
  <si>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</si>
  <si>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</si>
  <si>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</si>
  <si>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</si>
  <si>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</si>
  <si>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</si>
  <si>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</si>
  <si>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</si>
  <si>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</si>
  <si>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</si>
  <si>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</si>
  <si>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</si>
  <si>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</si>
  <si>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</si>
  <si>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</si>
  <si>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</si>
  <si>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</si>
  <si>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</si>
  <si>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</si>
  <si>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</si>
  <si>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</si>
  <si>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</si>
  <si>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</si>
  <si>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</si>
  <si>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</si>
  <si>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</si>
  <si>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</si>
  <si>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</si>
  <si>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</si>
  <si>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</si>
  <si>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</si>
  <si>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</si>
  <si>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</si>
  <si>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</si>
  <si>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</si>
  <si>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</si>
  <si>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</si>
  <si>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</si>
  <si>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</si>
  <si>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</si>
  <si>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</si>
  <si>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</si>
  <si>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</si>
  <si>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</si>
  <si>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</si>
  <si>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</si>
  <si>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</si>
  <si>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</si>
  <si>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</si>
  <si>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</si>
  <si>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</si>
  <si>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</si>
  <si>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</si>
  <si>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</si>
  <si>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</si>
  <si>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</si>
  <si>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</si>
  <si>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</si>
  <si>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</si>
  <si>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</si>
  <si>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</si>
  <si>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</si>
  <si>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</si>
  <si>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</si>
  <si>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</si>
  <si>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</si>
  <si>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</si>
  <si>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</si>
  <si>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</si>
  <si>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</si>
  <si>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</si>
  <si>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</si>
  <si>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</si>
  <si>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</si>
  <si>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</si>
  <si>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</si>
  <si>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</si>
  <si>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</si>
  <si>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</si>
  <si>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</si>
  <si>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</si>
  <si>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</si>
  <si>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</si>
  <si>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</si>
  <si>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</si>
  <si>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</si>
  <si>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</si>
  <si>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</si>
  <si>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</si>
  <si>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</si>
  <si>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</si>
  <si>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</si>
  <si>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</si>
  <si>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</si>
  <si>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</si>
  <si>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</si>
  <si>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</si>
  <si>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</si>
  <si>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</si>
  <si>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</si>
  <si>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</si>
  <si>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</si>
  <si>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</si>
  <si>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</si>
  <si>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</si>
  <si>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</si>
  <si>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</si>
  <si>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</si>
  <si>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</si>
  <si>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</si>
  <si>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</si>
  <si>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</si>
  <si>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</si>
  <si>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</si>
  <si>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</si>
  <si>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</si>
  <si>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</si>
  <si>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</si>
  <si>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</si>
  <si>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</si>
  <si>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</si>
  <si>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</si>
  <si>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</si>
  <si>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</si>
  <si>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</si>
  <si>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</si>
  <si>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</si>
  <si>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</si>
  <si>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</si>
  <si>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</si>
  <si>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</si>
  <si>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</si>
  <si>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</si>
  <si>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</si>
  <si>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</si>
  <si>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</si>
  <si>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</si>
  <si>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</si>
  <si>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</si>
  <si>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</si>
  <si>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</si>
  <si>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</si>
  <si>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</si>
  <si>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</si>
  <si>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</si>
  <si>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</si>
  <si>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</si>
  <si>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</si>
  <si>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</si>
  <si>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</si>
  <si>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</si>
  <si>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</si>
  <si>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</si>
  <si>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</si>
  <si>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</si>
  <si>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</si>
  <si>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</si>
  <si>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</si>
  <si>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</si>
  <si>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</si>
  <si>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</si>
  <si>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</si>
  <si>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</si>
  <si>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</si>
  <si>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</si>
  <si>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</si>
  <si>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</si>
  <si>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</si>
  <si>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</si>
  <si>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</si>
  <si>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</si>
  <si>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</si>
  <si>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</si>
  <si>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</si>
  <si>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</si>
  <si>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</si>
  <si>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</si>
  <si>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</si>
  <si>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</si>
  <si>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</si>
  <si>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</si>
  <si>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</si>
  <si>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</si>
  <si>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</si>
  <si>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</si>
  <si>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</si>
  <si>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</si>
  <si>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</si>
  <si>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</si>
  <si>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</si>
  <si>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</si>
  <si>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</si>
  <si>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</si>
  <si>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</si>
  <si>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</si>
  <si>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</si>
  <si>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</si>
  <si>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</si>
  <si>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</si>
  <si>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</si>
  <si>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</si>
  <si>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</si>
  <si>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</si>
  <si>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</si>
  <si>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</si>
  <si>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</si>
  <si>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</si>
  <si>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</si>
  <si>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</si>
  <si>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</si>
  <si>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</si>
  <si>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</si>
  <si>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</si>
  <si>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</si>
  <si>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</si>
  <si>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</si>
  <si>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</si>
  <si>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</si>
  <si>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</si>
  <si>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</si>
  <si>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</si>
  <si>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</si>
  <si>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</si>
  <si>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</si>
  <si>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</si>
  <si>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</si>
  <si>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</si>
  <si>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</si>
  <si>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</si>
  <si>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</si>
  <si>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</si>
  <si>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</si>
  <si>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</si>
  <si>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</si>
  <si>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</si>
  <si>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</si>
  <si>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</si>
  <si>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</si>
  <si>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</si>
  <si>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</si>
  <si>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</si>
  <si>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</si>
  <si>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</si>
  <si>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</si>
  <si>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</si>
  <si>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</si>
  <si>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</si>
  <si>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</si>
  <si>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</si>
  <si>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</si>
  <si>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</si>
  <si>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</si>
  <si>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</si>
  <si>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</si>
  <si>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</si>
  <si>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</si>
  <si>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</si>
  <si>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</si>
  <si>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</si>
  <si>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</si>
  <si>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</si>
  <si>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</si>
  <si>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</si>
  <si>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</si>
  <si>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</si>
  <si>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</si>
  <si>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</si>
  <si>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</si>
  <si>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</si>
  <si>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</si>
  <si>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</si>
  <si>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</si>
  <si>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</si>
  <si>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</si>
  <si>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</si>
  <si>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</si>
  <si>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</si>
  <si>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</si>
  <si>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</si>
  <si>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</si>
  <si>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</si>
  <si>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</si>
  <si>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</si>
  <si>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</si>
  <si>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</si>
  <si>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</si>
  <si>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</si>
  <si>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</si>
  <si>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</si>
  <si>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</si>
  <si>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</si>
  <si>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</si>
  <si>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</si>
  <si>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</si>
  <si>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</si>
  <si>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</si>
  <si>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</si>
  <si>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</si>
  <si>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</si>
  <si>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</si>
  <si>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</si>
  <si>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</si>
  <si>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</si>
  <si>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</si>
  <si>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</si>
  <si>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</si>
  <si>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</si>
  <si>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</si>
  <si>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</si>
  <si>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</si>
  <si>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</si>
  <si>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</si>
  <si>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</si>
  <si>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</si>
  <si>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</si>
  <si>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</si>
  <si>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</si>
  <si>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</si>
  <si>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</si>
  <si>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</si>
  <si>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</si>
  <si>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</si>
  <si>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</si>
  <si>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</si>
  <si>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</si>
  <si>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</si>
  <si>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</si>
  <si>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</si>
  <si>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</si>
  <si>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</si>
  <si>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</si>
  <si>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</si>
  <si>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</si>
  <si>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</si>
  <si>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</si>
  <si>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</si>
  <si>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</si>
  <si>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</si>
  <si>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</si>
  <si>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</si>
  <si>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</si>
  <si>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</si>
  <si>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</si>
  <si>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</si>
  <si>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</si>
  <si>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</si>
  <si>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</si>
  <si>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</si>
  <si>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</si>
  <si>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</si>
  <si>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</si>
  <si>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</si>
  <si>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</si>
  <si>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</si>
  <si>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</si>
  <si>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</si>
  <si>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</si>
  <si>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</si>
  <si>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</si>
  <si>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</si>
  <si>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</si>
  <si>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</si>
  <si>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</si>
  <si>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</si>
  <si>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</si>
  <si>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</si>
  <si>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</si>
  <si>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</si>
  <si>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</si>
  <si>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</si>
  <si>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</si>
  <si>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</si>
  <si>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</si>
  <si>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</si>
  <si>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</si>
  <si>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</si>
  <si>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</si>
  <si>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</si>
  <si>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</si>
  <si>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</si>
  <si>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</si>
  <si>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</si>
  <si>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</si>
  <si>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</si>
  <si>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</si>
  <si>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</si>
  <si>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</si>
  <si>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</si>
  <si>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</si>
  <si>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</si>
  <si>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</si>
  <si>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</si>
  <si>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</si>
  <si>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</si>
  <si>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</si>
  <si>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</si>
  <si>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</si>
  <si>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</si>
  <si>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</si>
  <si>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</si>
  <si>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</si>
  <si>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</si>
  <si>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</si>
  <si>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</si>
  <si>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</si>
  <si>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</si>
  <si>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</si>
  <si>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</si>
  <si>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</si>
  <si>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</si>
  <si>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</si>
  <si>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</si>
  <si>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</si>
  <si>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</si>
  <si>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</si>
  <si>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</si>
  <si>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</si>
  <si>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</si>
  <si>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</si>
  <si>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</si>
  <si>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</si>
  <si>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</si>
  <si>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</si>
  <si>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</si>
  <si>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</si>
  <si>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</si>
  <si>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</si>
  <si>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</si>
  <si>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</si>
  <si>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</si>
  <si>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</si>
  <si>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</si>
  <si>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</si>
  <si>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</si>
  <si>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</si>
  <si>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</si>
  <si>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</si>
  <si>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</si>
  <si>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</si>
  <si>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</si>
  <si>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</si>
  <si>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</si>
  <si>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</si>
  <si>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</si>
  <si>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</si>
  <si>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</si>
  <si>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</si>
  <si>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</si>
  <si>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</si>
  <si>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</si>
  <si>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</si>
  <si>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</si>
  <si>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</si>
  <si>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</si>
  <si>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</si>
  <si>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</si>
  <si>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</si>
  <si>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</si>
  <si>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</si>
  <si>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</si>
  <si>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</si>
  <si>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</si>
  <si>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</si>
  <si>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</si>
  <si>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</si>
  <si>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</si>
  <si>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</si>
  <si>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</si>
  <si>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</si>
  <si>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</si>
  <si>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</si>
  <si>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</si>
  <si>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</si>
  <si>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</si>
  <si>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</si>
  <si>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</si>
  <si>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</si>
  <si>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</si>
  <si>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</si>
  <si>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</si>
  <si>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</si>
  <si>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</si>
  <si>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</si>
  <si>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</si>
  <si>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</si>
  <si>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</si>
  <si>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</si>
  <si>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</si>
  <si>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</si>
  <si>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</si>
  <si>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</si>
  <si>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</si>
  <si>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</si>
  <si>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</si>
  <si>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</si>
  <si>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</si>
  <si>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</si>
  <si>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</si>
  <si>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</si>
  <si>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</si>
  <si>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</si>
  <si>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</si>
  <si>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</si>
  <si>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</si>
  <si>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</si>
  <si>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</si>
  <si>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</si>
  <si>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</si>
  <si>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</si>
  <si>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</si>
  <si>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</si>
  <si>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</si>
  <si>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</si>
  <si>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</si>
  <si>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</si>
  <si>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</si>
  <si>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</si>
  <si>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</si>
  <si>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</si>
  <si>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</si>
  <si>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</si>
  <si>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</si>
  <si>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</si>
  <si>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</si>
  <si>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</si>
  <si>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</si>
  <si>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</si>
  <si>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</si>
  <si>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</si>
  <si>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</si>
  <si>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</si>
  <si>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</si>
  <si>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</si>
  <si>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</si>
  <si>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</si>
  <si>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</si>
  <si>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</si>
  <si>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</si>
  <si>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</si>
  <si>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</si>
  <si>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</si>
  <si>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</si>
  <si>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</si>
  <si>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</si>
  <si>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</si>
  <si>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</si>
  <si>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</si>
  <si>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</si>
  <si>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</si>
  <si>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</si>
  <si>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</si>
  <si>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</si>
  <si>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</si>
  <si>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</si>
  <si>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</si>
  <si>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</si>
  <si>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</si>
  <si>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</si>
  <si>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</si>
  <si>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</si>
  <si>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</si>
  <si>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</si>
  <si>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</si>
  <si>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</si>
  <si>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</si>
  <si>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</si>
  <si>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</si>
  <si>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</si>
  <si>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</si>
  <si>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</si>
  <si>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</si>
  <si>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</si>
  <si>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</si>
  <si>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</si>
  <si>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</si>
  <si>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</si>
  <si>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</si>
  <si>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</si>
  <si>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</si>
  <si>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</si>
  <si>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</si>
  <si>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</si>
  <si>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</si>
  <si>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</si>
  <si>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</si>
  <si>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</si>
  <si>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</si>
  <si>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</si>
  <si>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</si>
  <si>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</si>
  <si>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</si>
  <si>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</si>
  <si>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</si>
  <si>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</si>
  <si>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</si>
  <si>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</si>
  <si>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</si>
  <si>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</si>
  <si>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</si>
  <si>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</si>
  <si>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</si>
  <si>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</si>
  <si>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</si>
  <si>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</si>
  <si>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</si>
  <si>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</si>
  <si>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</si>
  <si>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</si>
  <si>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</si>
  <si>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</si>
  <si>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</si>
  <si>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</si>
  <si>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</si>
  <si>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</si>
  <si>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</si>
  <si>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</si>
  <si>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</si>
  <si>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</si>
  <si>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</si>
  <si>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</si>
  <si>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</si>
  <si>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</si>
  <si>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</si>
  <si>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</si>
  <si>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</si>
  <si>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</si>
  <si>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</si>
  <si>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</si>
  <si>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</si>
  <si>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</si>
  <si>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</si>
  <si>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</si>
  <si>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</si>
  <si>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</si>
  <si>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</si>
  <si>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</si>
  <si>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</si>
  <si>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</si>
  <si>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</si>
  <si>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</si>
  <si>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</si>
  <si>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</si>
  <si>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</si>
  <si>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</si>
  <si>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</si>
  <si>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</si>
  <si>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</si>
  <si>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</si>
  <si>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</si>
  <si>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</si>
  <si>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</si>
  <si>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</si>
  <si>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</si>
  <si>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</si>
  <si>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</si>
  <si>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</si>
  <si>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</si>
  <si>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</si>
  <si>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</si>
  <si>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</si>
  <si>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</si>
  <si>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</si>
  <si>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</si>
  <si>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</si>
  <si>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</si>
  <si>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</si>
  <si>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</si>
  <si>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</si>
  <si>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</si>
  <si>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</si>
  <si>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</si>
  <si>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</si>
  <si>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</si>
  <si>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</si>
  <si>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</si>
  <si>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</si>
  <si>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</si>
  <si>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</si>
  <si>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</si>
  <si>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</si>
  <si>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</si>
  <si>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</si>
  <si>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</si>
  <si>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</si>
  <si>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</si>
  <si>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</si>
  <si>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</si>
  <si>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</si>
  <si>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</si>
  <si>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</si>
  <si>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</si>
  <si>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</si>
  <si>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</si>
  <si>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</si>
  <si>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</si>
  <si>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</si>
  <si>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</si>
  <si>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</si>
  <si>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</si>
  <si>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</si>
  <si>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</si>
  <si>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</si>
  <si>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</si>
  <si>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</si>
  <si>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</si>
  <si>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</si>
  <si>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</si>
  <si>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</si>
  <si>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</si>
  <si>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</si>
  <si>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</si>
  <si>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</si>
  <si>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</si>
  <si>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</si>
  <si>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</si>
  <si>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</si>
  <si>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</si>
  <si>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</si>
  <si>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</si>
  <si>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</si>
  <si>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</si>
  <si>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</si>
  <si>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</si>
  <si>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</si>
  <si>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</si>
  <si>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</si>
  <si>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</si>
  <si>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</si>
  <si>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</si>
  <si>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</si>
  <si>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</si>
  <si>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</si>
  <si>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</si>
  <si>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</si>
  <si>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</si>
  <si>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</si>
  <si>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</si>
  <si>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</si>
  <si>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</si>
  <si>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</si>
  <si>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</si>
  <si>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</si>
  <si>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</si>
  <si>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</si>
  <si>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</si>
  <si>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</si>
  <si>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</si>
  <si>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</si>
  <si>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</si>
  <si>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</si>
  <si>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</si>
  <si>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</si>
  <si>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</si>
  <si>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</si>
  <si>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</si>
  <si>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</si>
  <si>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</si>
  <si>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</si>
  <si>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</si>
  <si>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</si>
  <si>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</si>
  <si>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</si>
  <si>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</si>
  <si>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</si>
  <si>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</si>
  <si>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</si>
  <si>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</si>
  <si>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</si>
  <si>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</si>
  <si>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</si>
  <si>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</si>
  <si>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</si>
  <si>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</si>
  <si>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</si>
  <si>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</si>
  <si>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</si>
  <si>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</si>
  <si>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</si>
  <si>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</si>
  <si>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</si>
  <si>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</si>
  <si>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</si>
  <si>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</si>
  <si>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</si>
  <si>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</si>
  <si>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</si>
  <si>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</si>
  <si>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</si>
  <si>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</si>
  <si>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</si>
  <si>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</si>
  <si>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</si>
  <si>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</si>
  <si>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</si>
  <si>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</si>
  <si>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</si>
  <si>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</si>
  <si>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</si>
  <si>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</si>
  <si>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</si>
  <si>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</si>
  <si>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</si>
  <si>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</si>
  <si>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</si>
  <si>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</si>
  <si>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</si>
  <si>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</si>
  <si>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</si>
  <si>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</si>
  <si>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</si>
  <si>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</si>
  <si>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</si>
  <si>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</si>
  <si>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</si>
  <si>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</si>
  <si>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</si>
  <si>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</si>
  <si>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</si>
  <si>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</si>
  <si>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</si>
  <si>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</si>
  <si>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</si>
  <si>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</si>
  <si>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</si>
  <si>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</si>
  <si>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</si>
  <si>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</si>
  <si>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</si>
  <si>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</si>
  <si>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</si>
  <si>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</si>
  <si>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</si>
  <si>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</si>
  <si>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</si>
  <si>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</si>
  <si>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</si>
  <si>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</si>
  <si>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</si>
  <si>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</si>
  <si>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</si>
  <si>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</si>
  <si>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</si>
  <si>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</si>
  <si>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</si>
  <si>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</si>
  <si>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</si>
  <si>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</si>
  <si>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</si>
  <si>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</si>
  <si>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</si>
  <si>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</si>
  <si>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</si>
  <si>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</si>
  <si>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</si>
  <si>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</si>
  <si>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</si>
  <si>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</si>
  <si>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</si>
  <si>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</si>
  <si>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</si>
  <si>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</si>
  <si>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</si>
  <si>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</si>
  <si>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</si>
  <si>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</si>
  <si>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</si>
  <si>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</si>
  <si>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</si>
  <si>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</si>
  <si>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</si>
  <si>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</si>
  <si>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</si>
  <si>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</si>
  <si>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</si>
  <si>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</si>
  <si>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</si>
  <si>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</si>
  <si>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</si>
  <si>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</si>
  <si>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</si>
  <si>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</si>
  <si>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</si>
  <si>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</si>
  <si>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</si>
  <si>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</si>
  <si>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</si>
  <si>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</si>
  <si>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</si>
  <si>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</si>
  <si>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</si>
  <si>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</si>
  <si>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</si>
  <si>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</si>
  <si>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</si>
  <si>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</si>
  <si>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</si>
  <si>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</si>
  <si>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</si>
  <si>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</si>
  <si>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</si>
  <si>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</si>
  <si>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</si>
  <si>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</si>
  <si>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</si>
  <si>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</si>
  <si>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</si>
  <si>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</si>
  <si>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</si>
  <si>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</si>
  <si>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</si>
  <si>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</si>
  <si>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</si>
  <si>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</si>
  <si>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</si>
  <si>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</si>
  <si>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</si>
  <si>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</si>
  <si>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</si>
  <si>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</si>
  <si>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</si>
  <si>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</si>
  <si>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</si>
  <si>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</si>
  <si>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</si>
  <si>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</si>
  <si>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</si>
  <si>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</si>
  <si>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</si>
  <si>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</si>
  <si>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</si>
  <si>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</si>
  <si>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</si>
  <si>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</si>
  <si>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</si>
  <si>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</si>
  <si>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</si>
  <si>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</si>
  <si>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</si>
  <si>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</si>
  <si>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</si>
  <si>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</si>
  <si>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</si>
  <si>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</si>
  <si>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</si>
  <si>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</si>
  <si>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</si>
  <si>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</si>
  <si>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</si>
  <si>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</si>
  <si>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</si>
  <si>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</si>
  <si>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</si>
  <si>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</si>
  <si>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</si>
  <si>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</si>
  <si>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</si>
  <si>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</si>
  <si>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</si>
  <si>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</si>
  <si>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</si>
  <si>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</si>
  <si>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</si>
  <si>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</si>
  <si>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</si>
  <si>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</si>
  <si>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</si>
  <si>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</si>
  <si>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</si>
  <si>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</si>
  <si>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</si>
  <si>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</si>
  <si>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</si>
  <si>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</si>
  <si>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</si>
  <si>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</si>
  <si>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</si>
  <si>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</si>
  <si>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</si>
  <si>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</si>
  <si>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</si>
  <si>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</si>
  <si>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</si>
  <si>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</si>
  <si>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</si>
  <si>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</si>
  <si>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</si>
  <si>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</si>
  <si>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</si>
  <si>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</si>
  <si>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</si>
  <si>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</si>
  <si>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</si>
  <si>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</si>
  <si>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</si>
  <si>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</si>
  <si>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</si>
  <si>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</si>
  <si>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</si>
  <si>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</si>
  <si>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</si>
  <si>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</si>
  <si>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</si>
  <si>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</si>
  <si>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</si>
  <si>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</si>
  <si>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</si>
  <si>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</si>
  <si>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</si>
  <si>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</si>
  <si>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</si>
  <si>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</si>
  <si>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</si>
  <si>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</si>
  <si>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</si>
  <si>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</si>
  <si>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</si>
  <si>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</si>
  <si>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</si>
  <si>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</si>
  <si>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</si>
  <si>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</si>
  <si>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</si>
  <si>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</si>
  <si>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</si>
  <si>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</si>
  <si>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</si>
  <si>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</si>
  <si>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</si>
  <si>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</si>
  <si>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</si>
  <si>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</si>
  <si>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</si>
  <si>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</si>
  <si>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</si>
  <si>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</si>
  <si>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</si>
  <si>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</si>
  <si>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</si>
  <si>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</si>
  <si>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</si>
  <si>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</si>
  <si>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</si>
  <si>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</si>
  <si>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</si>
  <si>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</si>
  <si>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</si>
  <si>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</si>
  <si>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</si>
  <si>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</si>
  <si>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</si>
  <si>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</si>
  <si>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</si>
  <si>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</si>
  <si>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</si>
  <si>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</si>
  <si>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</si>
  <si>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</si>
  <si>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</si>
  <si>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</si>
  <si>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</si>
  <si>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</si>
  <si>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</si>
  <si>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</si>
  <si>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</si>
  <si>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</si>
  <si>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</si>
  <si>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</si>
  <si>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</si>
  <si>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</si>
  <si>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</si>
  <si>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</si>
  <si>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</si>
  <si>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</si>
  <si>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</si>
  <si>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</si>
  <si>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</si>
  <si>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</si>
  <si>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</si>
  <si>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</si>
  <si>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</si>
  <si>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</si>
  <si>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</si>
  <si>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</si>
  <si>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</si>
  <si>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</si>
  <si>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</si>
  <si>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</si>
  <si>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</si>
  <si>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</si>
  <si>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</si>
  <si>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</si>
  <si>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</si>
  <si>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</si>
  <si>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</si>
  <si>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</si>
  <si>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</si>
  <si>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</si>
  <si>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</si>
  <si>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</si>
  <si>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</si>
  <si>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</si>
  <si>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</si>
  <si>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</si>
  <si>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</si>
  <si>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</si>
  <si>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</si>
  <si>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</si>
  <si>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</si>
  <si>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</si>
  <si>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</si>
  <si>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</si>
  <si>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</si>
  <si>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</si>
  <si>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</si>
  <si>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</si>
  <si>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</si>
  <si>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</si>
  <si>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</si>
  <si>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</si>
  <si>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</si>
  <si>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</si>
  <si>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</si>
  <si>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</si>
  <si>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</si>
  <si>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</si>
  <si>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</si>
  <si>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</si>
  <si>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</si>
  <si>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</si>
  <si>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</si>
  <si>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</si>
  <si>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</si>
  <si>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</si>
  <si>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</si>
  <si>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</si>
  <si>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</si>
  <si>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</si>
  <si>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</si>
  <si>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</si>
  <si>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</si>
  <si>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</si>
  <si>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</si>
  <si>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</si>
  <si>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</si>
  <si>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</si>
  <si>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</si>
  <si>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</si>
  <si>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</si>
  <si>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</si>
  <si>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</si>
  <si>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</si>
  <si>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</si>
  <si>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</si>
  <si>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</si>
  <si>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</si>
  <si>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</si>
  <si>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</si>
  <si>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</si>
  <si>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</si>
  <si>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</si>
  <si>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</si>
  <si>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</si>
  <si>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</si>
  <si>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</si>
  <si>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</si>
  <si>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</si>
  <si>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</si>
  <si>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</si>
  <si>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</si>
  <si>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</si>
  <si>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</si>
  <si>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</si>
  <si>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</si>
  <si>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</si>
  <si>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</si>
  <si>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</si>
  <si>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</si>
  <si>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</si>
  <si>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</si>
  <si>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</si>
  <si>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</si>
  <si>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</si>
  <si>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</si>
  <si>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</si>
  <si>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</si>
  <si>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</si>
  <si>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</si>
  <si>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</si>
  <si>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</si>
  <si>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</si>
  <si>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</si>
  <si>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</si>
  <si>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</si>
  <si>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</si>
  <si>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</si>
  <si>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</si>
  <si>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</si>
  <si>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</si>
  <si>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</si>
  <si>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</si>
  <si>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</si>
  <si>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</si>
  <si>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</si>
  <si>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</si>
  <si>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</si>
  <si>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</si>
  <si>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</si>
  <si>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</si>
  <si>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</si>
  <si>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</si>
  <si>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</si>
  <si>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</si>
  <si>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</si>
  <si>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</si>
  <si>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</si>
  <si>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</si>
  <si>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</si>
  <si>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</si>
  <si>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</si>
  <si>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</si>
  <si>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</si>
  <si>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</si>
  <si>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</si>
  <si>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</si>
  <si>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</si>
  <si>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</si>
  <si>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</si>
  <si>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</si>
  <si>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</si>
  <si>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</si>
  <si>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</si>
  <si>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</si>
  <si>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</si>
  <si>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</si>
  <si>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</si>
  <si>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</si>
  <si>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</si>
  <si>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</si>
  <si>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</si>
  <si>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</si>
  <si>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</si>
  <si>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</si>
  <si>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</si>
  <si>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</si>
  <si>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</si>
  <si>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</si>
  <si>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</si>
  <si>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</si>
  <si>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</si>
  <si>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</si>
  <si>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</si>
  <si>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</si>
  <si>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</si>
  <si>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</si>
  <si>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</si>
  <si>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</si>
  <si>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</si>
  <si>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</si>
  <si>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</si>
  <si>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</si>
  <si>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</si>
  <si>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</si>
  <si>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</si>
  <si>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</si>
  <si>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</si>
  <si>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</si>
  <si>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</si>
  <si>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</si>
  <si>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</si>
  <si>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</si>
  <si>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</si>
  <si>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</si>
  <si>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</si>
  <si>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</si>
  <si>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</si>
  <si>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</si>
  <si>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</si>
  <si>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</si>
  <si>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</si>
  <si>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</si>
  <si>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</si>
  <si>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</si>
  <si>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</si>
  <si>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</si>
  <si>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</si>
  <si>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</si>
  <si>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</si>
  <si>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</si>
  <si>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</si>
  <si>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</si>
  <si>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</si>
  <si>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</si>
  <si>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</si>
  <si>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</si>
  <si>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</si>
  <si>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</si>
  <si>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</si>
  <si>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</si>
  <si>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</si>
  <si>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</si>
  <si>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</si>
  <si>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</si>
  <si>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</si>
  <si>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</si>
  <si>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</si>
  <si>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</si>
  <si>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</si>
  <si>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</si>
  <si>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</si>
  <si>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</si>
  <si>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</si>
  <si>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</si>
  <si>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</si>
  <si>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</si>
  <si>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</si>
  <si>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</si>
  <si>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</si>
  <si>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</si>
  <si>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</si>
  <si>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</si>
  <si>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</si>
  <si>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</si>
  <si>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</si>
  <si>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</si>
  <si>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</si>
  <si>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</si>
  <si>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</si>
  <si>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</si>
  <si>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</si>
  <si>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</si>
  <si>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</si>
  <si>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</si>
  <si>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</si>
  <si>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</si>
  <si>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</si>
  <si>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</si>
  <si>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</si>
  <si>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</si>
  <si>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</si>
  <si>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</si>
  <si>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</si>
  <si>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</si>
  <si>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</si>
  <si>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</si>
  <si>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</si>
  <si>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</si>
  <si>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</si>
  <si>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</si>
  <si>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</si>
  <si>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</si>
  <si>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</si>
  <si>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</si>
  <si>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</si>
  <si>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</si>
  <si>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</si>
  <si>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</si>
  <si>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</si>
  <si>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</si>
  <si>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</si>
  <si>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</si>
  <si>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</si>
  <si>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</si>
  <si>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</si>
  <si>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</si>
  <si>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</si>
  <si>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</si>
  <si>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</si>
  <si>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</si>
  <si>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</si>
  <si>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</si>
  <si>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</si>
  <si>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</si>
  <si>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</si>
  <si>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</si>
  <si>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</si>
  <si>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</si>
  <si>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</si>
  <si>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</si>
  <si>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</si>
  <si>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</si>
  <si>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</si>
  <si>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</si>
  <si>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</si>
  <si>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</si>
  <si>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</si>
  <si>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</si>
  <si>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</si>
  <si>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</si>
  <si>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</si>
  <si>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</si>
  <si>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</si>
  <si>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</si>
  <si>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</si>
  <si>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</si>
  <si>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</si>
  <si>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</si>
  <si>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</si>
  <si>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</si>
  <si>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</si>
  <si>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</si>
  <si>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</si>
  <si>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</si>
  <si>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</si>
  <si>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</si>
  <si>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</si>
  <si>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</si>
  <si>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</si>
  <si>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</si>
  <si>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</si>
  <si>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</si>
  <si>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</si>
  <si>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</si>
  <si>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</si>
  <si>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</si>
  <si>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</si>
  <si>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</si>
  <si>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</si>
  <si>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</si>
  <si>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</si>
  <si>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</si>
  <si>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</si>
  <si>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</si>
  <si>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</si>
  <si>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</si>
  <si>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</si>
  <si>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</si>
  <si>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</si>
  <si>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</si>
  <si>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</si>
  <si>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</si>
  <si>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</si>
  <si>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</si>
  <si>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</si>
  <si>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</si>
  <si>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</si>
  <si>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</si>
  <si>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</si>
  <si>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</si>
  <si>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</si>
  <si>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</si>
  <si>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</si>
  <si>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</si>
  <si>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</si>
  <si>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</si>
  <si>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</si>
  <si>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</si>
  <si>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</si>
  <si>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</si>
  <si>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</si>
  <si>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</si>
  <si>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</si>
  <si>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</si>
  <si>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</si>
  <si>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</si>
  <si>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</si>
  <si>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</si>
  <si>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</si>
  <si>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</si>
  <si>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</si>
  <si>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</si>
  <si>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</si>
  <si>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</si>
  <si>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</si>
  <si>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</si>
  <si>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</si>
  <si>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</si>
  <si>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</si>
  <si>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</si>
  <si>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</si>
  <si>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</si>
  <si>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</si>
  <si>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</si>
  <si>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</si>
  <si>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</si>
  <si>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</si>
  <si>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</si>
  <si>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</si>
  <si>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</si>
  <si>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</si>
  <si>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</si>
  <si>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</si>
  <si>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</si>
  <si>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</si>
  <si>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</si>
  <si>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</si>
  <si>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</si>
  <si>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</si>
  <si>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</si>
  <si>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</si>
  <si>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</si>
  <si>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</si>
  <si>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</si>
  <si>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</si>
  <si>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</si>
  <si>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</si>
  <si>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</si>
  <si>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</si>
  <si>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</si>
  <si>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</si>
  <si>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</si>
  <si>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</si>
  <si>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</si>
  <si>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</si>
  <si>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</si>
  <si>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</si>
  <si>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</si>
  <si>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</si>
  <si>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</si>
  <si>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</si>
  <si>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</si>
  <si>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</si>
  <si>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</si>
  <si>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</si>
  <si>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</si>
  <si>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</si>
  <si>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</si>
  <si>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</si>
  <si>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</si>
  <si>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</si>
  <si>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</si>
  <si>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</si>
  <si>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</si>
  <si>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</si>
  <si>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</si>
  <si>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</si>
  <si>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</si>
  <si>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</si>
  <si>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</si>
  <si>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</si>
  <si>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</si>
  <si>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</si>
  <si>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</si>
  <si>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</si>
  <si>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</si>
  <si>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</si>
  <si>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</si>
  <si>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</si>
  <si>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</si>
  <si>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</si>
  <si>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</si>
  <si>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</si>
  <si>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</si>
  <si>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</si>
  <si>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</si>
  <si>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</si>
  <si>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</si>
  <si>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</si>
  <si>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</si>
  <si>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</si>
  <si>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</si>
  <si>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</si>
  <si>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</si>
  <si>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</si>
  <si>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</si>
  <si>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</si>
  <si>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</si>
  <si>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</si>
  <si>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</si>
  <si>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</si>
  <si>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</si>
  <si>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</si>
  <si>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</si>
  <si>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</si>
  <si>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</si>
  <si>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</si>
  <si>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</si>
  <si>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</si>
  <si>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</si>
  <si>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</si>
  <si>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</si>
  <si>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</si>
  <si>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</si>
  <si>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</si>
  <si>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</si>
  <si>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</si>
  <si>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</si>
  <si>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</si>
  <si>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</si>
  <si>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</si>
  <si>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</si>
  <si>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</si>
  <si>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</si>
  <si>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</si>
  <si>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</si>
  <si>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</si>
  <si>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</si>
  <si>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</si>
  <si>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</si>
  <si>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</si>
  <si>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</si>
  <si>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</si>
  <si>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</si>
  <si>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</si>
  <si>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</si>
  <si>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</si>
  <si>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</si>
  <si>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</si>
  <si>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</si>
  <si>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</si>
  <si>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</si>
  <si>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</si>
  <si>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</si>
  <si>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</si>
  <si>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</si>
  <si>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</si>
  <si>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</si>
  <si>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</si>
  <si>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</si>
  <si>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</si>
  <si>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</si>
  <si>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</si>
  <si>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</si>
  <si>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</si>
  <si>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</si>
  <si>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</si>
  <si>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</si>
  <si>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</si>
  <si>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</si>
  <si>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</si>
  <si>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</si>
  <si>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</si>
  <si>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</si>
  <si>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</si>
  <si>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</si>
  <si>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</si>
  <si>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</si>
  <si>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</si>
  <si>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</si>
  <si>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</si>
  <si>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</si>
  <si>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</si>
  <si>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</si>
  <si>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</si>
  <si>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</si>
  <si>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</si>
  <si>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</si>
  <si>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</si>
  <si>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</si>
  <si>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</si>
  <si>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</si>
  <si>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</si>
  <si>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</si>
  <si>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</si>
  <si>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</si>
  <si>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</si>
  <si>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</si>
  <si>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</si>
  <si>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</si>
  <si>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</si>
  <si>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</si>
  <si>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</si>
  <si>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</si>
  <si>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</si>
  <si>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</si>
  <si>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</si>
  <si>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</si>
  <si>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</si>
  <si>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</si>
  <si>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</si>
  <si>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</si>
  <si>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</si>
  <si>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</si>
  <si>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</si>
  <si>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</si>
  <si>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</si>
  <si>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</si>
  <si>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</si>
  <si>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</si>
  <si>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</si>
  <si>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</si>
  <si>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</si>
  <si>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</si>
  <si>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</si>
  <si>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</si>
  <si>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</si>
  <si>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</si>
  <si>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</si>
  <si>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</si>
  <si>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</si>
  <si>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</si>
  <si>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</si>
  <si>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</si>
  <si>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</si>
  <si>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</si>
  <si>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</si>
  <si>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</si>
  <si>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</si>
  <si>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</si>
  <si>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</si>
  <si>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</si>
  <si>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</si>
  <si>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</si>
  <si>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</si>
  <si>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</si>
  <si>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</si>
  <si>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</si>
  <si>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</si>
  <si>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</si>
  <si>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</si>
  <si>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</si>
  <si>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</si>
  <si>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</si>
  <si>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</si>
  <si>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</si>
  <si>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</si>
  <si>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</si>
  <si>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</si>
  <si>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</si>
  <si>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</si>
  <si>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</si>
  <si>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</si>
  <si>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</si>
  <si>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</si>
  <si>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</si>
  <si>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</si>
  <si>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</si>
  <si>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</si>
  <si>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</si>
  <si>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</si>
  <si>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</si>
  <si>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</si>
  <si>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</si>
  <si>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</si>
  <si>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</si>
  <si>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</si>
  <si>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</si>
  <si>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</si>
  <si>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</si>
  <si>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</si>
  <si>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</si>
  <si>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</si>
  <si>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</si>
  <si>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</si>
  <si>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</si>
  <si>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</si>
  <si>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</si>
  <si>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</si>
  <si>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</si>
  <si>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</si>
  <si>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</si>
  <si>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</si>
  <si>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</si>
  <si>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</si>
  <si>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</si>
  <si>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</si>
  <si>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</si>
  <si>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</si>
  <si>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</si>
  <si>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</si>
  <si>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</si>
  <si>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</si>
  <si>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</si>
  <si>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</si>
  <si>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</si>
  <si>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</si>
  <si>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</si>
  <si>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</si>
  <si>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</si>
  <si>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</si>
  <si>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</si>
  <si>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</si>
  <si>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</si>
  <si>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</si>
  <si>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</si>
  <si>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</si>
  <si>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</si>
  <si>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</si>
  <si>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</si>
  <si>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</si>
  <si>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</si>
  <si>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</si>
  <si>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</si>
  <si>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</si>
  <si>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</si>
  <si>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</si>
  <si>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</si>
  <si>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</si>
  <si>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</si>
  <si>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</si>
  <si>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</si>
  <si>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</si>
  <si>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</si>
  <si>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</si>
  <si>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</si>
  <si>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</si>
  <si>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</si>
  <si>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</si>
  <si>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</si>
  <si>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</si>
  <si>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</si>
  <si>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</si>
  <si>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</si>
  <si>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</si>
  <si>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</si>
  <si>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</si>
  <si>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</si>
  <si>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</si>
  <si>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</si>
  <si>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</si>
  <si>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</si>
  <si>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</si>
  <si>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</si>
  <si>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</si>
  <si>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</si>
  <si>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</si>
  <si>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</si>
  <si>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</si>
  <si>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</si>
  <si>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</si>
  <si>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</si>
  <si>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</si>
  <si>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</si>
  <si>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</si>
  <si>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</si>
  <si>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</si>
  <si>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</si>
  <si>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</si>
  <si>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</si>
  <si>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</si>
  <si>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</si>
  <si>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</si>
  <si>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</si>
  <si>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</si>
  <si>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</si>
  <si>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</si>
  <si>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</si>
  <si>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</si>
  <si>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</si>
  <si>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</si>
  <si>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</si>
  <si>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</si>
  <si>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</si>
  <si>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</si>
  <si>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</si>
  <si>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</si>
  <si>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</si>
  <si>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</si>
  <si>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</si>
  <si>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</si>
  <si>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</si>
  <si>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</si>
  <si>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</si>
  <si>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</si>
  <si>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</si>
  <si>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</si>
  <si>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</si>
  <si>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</si>
  <si>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</si>
  <si>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</si>
  <si>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</si>
  <si>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</si>
  <si>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</si>
  <si>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</si>
  <si>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</si>
  <si>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</si>
  <si>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</si>
  <si>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</si>
  <si>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</si>
  <si>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</si>
  <si>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</si>
  <si>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</si>
  <si>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</si>
  <si>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</si>
  <si>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</si>
  <si>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</si>
  <si>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</si>
  <si>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</si>
  <si>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</si>
  <si>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</si>
  <si>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</si>
  <si>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</si>
  <si>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</si>
  <si>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</si>
  <si>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</si>
  <si>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</si>
  <si>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</si>
  <si>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</si>
  <si>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</si>
  <si>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</si>
  <si>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</si>
  <si>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</si>
  <si>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</si>
  <si>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</si>
  <si>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</si>
  <si>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</si>
  <si>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</si>
  <si>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</si>
  <si>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</si>
  <si>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</si>
  <si>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</si>
  <si>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</si>
  <si>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</si>
  <si>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</si>
  <si>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</si>
  <si>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</si>
  <si>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</si>
  <si>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</si>
  <si>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</si>
  <si>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</si>
  <si>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</si>
  <si>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</si>
  <si>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</si>
  <si>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</si>
  <si>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</si>
  <si>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</si>
  <si>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</si>
  <si>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</si>
  <si>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</si>
  <si>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</si>
  <si>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</si>
  <si>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</si>
  <si>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</si>
  <si>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</si>
  <si>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</si>
  <si>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</si>
  <si>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</si>
  <si>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</si>
  <si>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</si>
  <si>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</si>
  <si>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</si>
  <si>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</si>
  <si>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</si>
  <si>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</si>
  <si>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</si>
  <si>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</si>
  <si>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</si>
  <si>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</si>
  <si>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</si>
  <si>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</si>
  <si>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</si>
  <si>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</si>
  <si>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</si>
  <si>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</si>
  <si>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</si>
  <si>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</si>
  <si>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</si>
  <si>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</si>
  <si>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</si>
  <si>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</si>
  <si>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</si>
  <si>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</si>
  <si>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</si>
  <si>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</si>
  <si>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</si>
  <si>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</si>
  <si>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</si>
  <si>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</si>
  <si>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</si>
  <si>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</si>
  <si>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</si>
  <si>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</si>
  <si>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</si>
  <si>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</si>
  <si>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</si>
  <si>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</si>
  <si>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</si>
  <si>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</si>
  <si>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</si>
  <si>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</si>
  <si>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</si>
  <si>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</si>
  <si>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</si>
  <si>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</si>
  <si>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</si>
  <si>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</si>
  <si>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</si>
  <si>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</si>
  <si>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</si>
  <si>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</si>
  <si>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</si>
  <si>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</si>
  <si>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</si>
  <si>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</si>
  <si>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</si>
  <si>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</si>
  <si>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</si>
  <si>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</si>
  <si>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</si>
  <si>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</si>
  <si>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</si>
  <si>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</si>
  <si>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</si>
  <si>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</si>
  <si>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</si>
  <si>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</si>
  <si>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</si>
  <si>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</si>
  <si>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</si>
  <si>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</si>
  <si>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</si>
  <si>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</si>
  <si>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</si>
  <si>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</si>
  <si>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</si>
  <si>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</si>
  <si>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</si>
  <si>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</si>
  <si>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</si>
  <si>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</si>
  <si>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</si>
  <si>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</si>
  <si>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</si>
  <si>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</si>
  <si>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</si>
  <si>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</si>
  <si>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</si>
  <si>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</si>
  <si>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</si>
  <si>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</si>
  <si>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</si>
  <si>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</si>
  <si>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</si>
  <si>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</si>
  <si>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</si>
  <si>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</si>
  <si>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</si>
  <si>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</si>
  <si>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</si>
  <si>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</si>
  <si>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</si>
  <si>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</si>
  <si>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</si>
  <si>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</si>
  <si>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</si>
  <si>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</si>
  <si>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</si>
  <si>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</si>
  <si>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</si>
  <si>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</si>
  <si>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</si>
  <si>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</si>
  <si>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</si>
  <si>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</si>
  <si>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</si>
  <si>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</si>
  <si>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</si>
  <si>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</si>
  <si>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</si>
  <si>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</si>
  <si>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</si>
  <si>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</si>
  <si>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</si>
  <si>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</si>
  <si>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</si>
  <si>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</si>
  <si>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</si>
  <si>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</si>
  <si>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</si>
  <si>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</si>
  <si>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</si>
  <si>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</si>
  <si>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</si>
  <si>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</si>
  <si>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</si>
  <si>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</si>
  <si>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</si>
  <si>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</si>
  <si>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</si>
  <si>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</si>
  <si>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</si>
  <si>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</si>
  <si>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</si>
  <si>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</si>
  <si>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</si>
  <si>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</si>
  <si>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</si>
  <si>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</si>
  <si>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</si>
  <si>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</si>
  <si>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</si>
  <si>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</si>
  <si>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</si>
  <si>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</si>
  <si>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</si>
  <si>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</si>
  <si>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</si>
  <si>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</si>
  <si>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</si>
  <si>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</si>
  <si>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</si>
  <si>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</si>
  <si>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</si>
  <si>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</si>
  <si>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</si>
  <si>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</si>
  <si>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</si>
  <si>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</si>
  <si>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</si>
  <si>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</si>
  <si>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</si>
  <si>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</si>
  <si>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</si>
  <si>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</si>
  <si>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</si>
  <si>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</si>
  <si>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</si>
  <si>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</si>
  <si>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</si>
  <si>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</si>
  <si>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</si>
  <si>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</si>
  <si>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</si>
  <si>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</si>
  <si>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</si>
  <si>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</si>
  <si>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</si>
  <si>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</si>
  <si>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</si>
  <si>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</si>
  <si>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</si>
  <si>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</si>
  <si>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</si>
  <si>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</si>
  <si>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</si>
  <si>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</si>
  <si>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</si>
  <si>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</si>
  <si>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</si>
  <si>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</si>
  <si>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</si>
  <si>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</si>
  <si>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</si>
  <si>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</si>
  <si>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</si>
  <si>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</si>
  <si>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</si>
  <si>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</si>
  <si>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</si>
  <si>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</si>
  <si>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</si>
  <si>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</si>
  <si>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</si>
  <si>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</si>
  <si>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</si>
  <si>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</si>
  <si>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</si>
  <si>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</si>
  <si>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</si>
  <si>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</si>
  <si>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</si>
  <si>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</si>
  <si>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</si>
  <si>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</si>
  <si>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</si>
  <si>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</si>
  <si>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</si>
  <si>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</si>
  <si>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</si>
  <si>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</si>
  <si>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</si>
  <si>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</si>
  <si>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</si>
  <si>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</si>
  <si>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</si>
  <si>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</si>
  <si>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</si>
  <si>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</si>
  <si>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</si>
  <si>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</si>
  <si>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</si>
  <si>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</si>
  <si>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</si>
  <si>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</si>
  <si>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</si>
  <si>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</si>
  <si>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</si>
  <si>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</si>
  <si>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</si>
  <si>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</si>
  <si>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</si>
  <si>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</si>
  <si>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</si>
  <si>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</si>
  <si>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</si>
  <si>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</si>
  <si>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</si>
  <si>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</si>
  <si>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</si>
  <si>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</si>
  <si>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</si>
  <si>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</si>
  <si>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</si>
  <si>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</si>
  <si>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</si>
  <si>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</si>
  <si>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</si>
  <si>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</si>
  <si>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</si>
  <si>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</si>
  <si>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</si>
  <si>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</si>
  <si>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</si>
  <si>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</si>
  <si>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</si>
  <si>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</si>
  <si>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</si>
  <si>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</si>
  <si>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</si>
  <si>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</si>
  <si>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</si>
  <si>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</si>
  <si>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</si>
  <si>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</si>
  <si>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</si>
  <si>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</si>
  <si>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</si>
  <si>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</si>
  <si>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</si>
  <si>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</si>
  <si>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</si>
  <si>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</si>
  <si>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</si>
  <si>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</si>
  <si>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</si>
  <si>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</si>
  <si>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</si>
  <si>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</si>
  <si>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</si>
  <si>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</si>
  <si>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</si>
  <si>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</si>
  <si>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</si>
  <si>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</si>
  <si>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</si>
  <si>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</si>
  <si>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</si>
  <si>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</si>
  <si>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</si>
  <si>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</si>
  <si>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</si>
  <si>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</si>
  <si>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</si>
  <si>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</si>
  <si>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</si>
  <si>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</si>
  <si>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</si>
  <si>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</si>
  <si>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</si>
  <si>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</si>
  <si>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</si>
  <si>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</si>
  <si>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</si>
  <si>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</si>
  <si>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</si>
  <si>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</si>
  <si>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</si>
  <si>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</si>
  <si>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</si>
  <si>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</si>
  <si>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</si>
  <si>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</si>
  <si>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</si>
  <si>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</si>
  <si>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</si>
  <si>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</si>
  <si>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</si>
  <si>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</si>
  <si>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</si>
  <si>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</si>
  <si>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</si>
  <si>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</si>
  <si>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</si>
  <si>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</si>
  <si>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</si>
  <si>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</si>
  <si>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</si>
  <si>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</si>
  <si>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</si>
  <si>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</si>
  <si>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</si>
  <si>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</si>
  <si>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</si>
  <si>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</si>
  <si>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</si>
  <si>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</si>
  <si>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</si>
  <si>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</si>
  <si>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</si>
  <si>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</si>
  <si>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</si>
  <si>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</si>
  <si>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</si>
  <si>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</si>
  <si>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</si>
  <si>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</si>
  <si>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</si>
  <si>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</si>
  <si>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</si>
  <si>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</si>
  <si>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</si>
  <si>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</si>
  <si>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</si>
  <si>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</si>
  <si>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</si>
  <si>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</si>
  <si>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</si>
  <si>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</si>
  <si>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</si>
  <si>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</si>
  <si>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</si>
  <si>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</si>
  <si>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</si>
  <si>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</si>
  <si>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</si>
  <si>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</si>
  <si>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</si>
  <si>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</si>
  <si>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</si>
  <si>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</si>
  <si>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</si>
  <si>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</si>
  <si>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</si>
  <si>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</si>
  <si>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</si>
  <si>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</si>
  <si>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</si>
  <si>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</si>
  <si>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</si>
  <si>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</si>
  <si>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</si>
  <si>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</si>
  <si>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</si>
  <si>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</si>
  <si>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</si>
  <si>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</si>
  <si>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</si>
  <si>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</si>
  <si>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</si>
  <si>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</si>
  <si>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</si>
  <si>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</si>
  <si>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</si>
  <si>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</si>
  <si>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</si>
  <si>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</si>
  <si>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</si>
  <si>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</si>
  <si>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</si>
  <si>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</si>
  <si>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</si>
  <si>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</si>
  <si>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</si>
  <si>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</si>
  <si>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</si>
  <si>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</si>
  <si>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</si>
  <si>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</si>
  <si>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</si>
  <si>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</si>
  <si>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</si>
  <si>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</si>
  <si>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</si>
  <si>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</si>
  <si>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</si>
  <si>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</si>
  <si>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</si>
  <si>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</si>
  <si>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</si>
  <si>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</si>
  <si>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</si>
  <si>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</si>
  <si>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</si>
  <si>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</si>
  <si>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</si>
  <si>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</si>
  <si>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</si>
  <si>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</si>
  <si>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</si>
  <si>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</si>
  <si>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</si>
  <si>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</si>
  <si>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</si>
  <si>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</si>
  <si>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</si>
  <si>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</si>
  <si>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</si>
  <si>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</si>
  <si>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</si>
  <si>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</si>
  <si>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</si>
  <si>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</si>
  <si>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</si>
  <si>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</si>
  <si>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</si>
  <si>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</si>
  <si>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</si>
  <si>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</si>
  <si>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</si>
  <si>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</si>
  <si>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</si>
  <si>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</si>
  <si>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</si>
  <si>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</si>
  <si>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</si>
  <si>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</si>
  <si>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</si>
  <si>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</si>
  <si>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</si>
  <si>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</si>
  <si>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</si>
  <si>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</si>
  <si>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</si>
  <si>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</si>
  <si>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</si>
  <si>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</si>
  <si>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</si>
  <si>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</si>
  <si>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</si>
  <si>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</si>
  <si>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</si>
  <si>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</si>
  <si>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</si>
  <si>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</si>
  <si>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</si>
  <si>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</si>
  <si>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</si>
  <si>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</si>
  <si>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</si>
  <si>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</si>
  <si>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</si>
  <si>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</si>
  <si>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</si>
  <si>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</si>
  <si>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</si>
  <si>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</si>
  <si>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</si>
  <si>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</si>
  <si>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</si>
  <si>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</si>
  <si>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</si>
  <si>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</si>
  <si>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</si>
  <si>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</si>
  <si>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</si>
  <si>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</si>
  <si>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</si>
  <si>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</si>
  <si>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</si>
  <si>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</si>
  <si>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</si>
  <si>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</si>
  <si>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</si>
  <si>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</si>
  <si>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</si>
  <si>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</si>
  <si>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</si>
  <si>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</si>
  <si>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</si>
  <si>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</si>
  <si>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</si>
  <si>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</si>
  <si>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</si>
  <si>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</si>
  <si>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</si>
  <si>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</si>
  <si>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</si>
  <si>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</si>
  <si>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</si>
  <si>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</si>
  <si>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</si>
  <si>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</si>
  <si>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</si>
  <si>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</si>
  <si>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</si>
  <si>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</si>
  <si>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</si>
  <si>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</si>
  <si>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</si>
  <si>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</si>
  <si>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</si>
  <si>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</si>
  <si>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</si>
  <si>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</si>
  <si>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</si>
  <si>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</si>
  <si>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</si>
  <si>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</si>
  <si>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</si>
  <si>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</si>
  <si>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</si>
  <si>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</si>
  <si>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</si>
  <si>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</si>
  <si>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</si>
  <si>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</si>
  <si>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</si>
  <si>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</si>
  <si>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</si>
  <si>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</si>
  <si>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</si>
  <si>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</si>
  <si>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</si>
  <si>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</si>
  <si>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</si>
  <si>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</si>
  <si>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</si>
  <si>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</si>
  <si>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</si>
  <si>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</si>
  <si>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</si>
  <si>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</si>
  <si>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</si>
  <si>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</si>
  <si>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</si>
  <si>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</si>
  <si>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</si>
  <si>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</si>
  <si>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</si>
  <si>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</si>
  <si>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</si>
  <si>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</si>
  <si>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</si>
  <si>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</si>
  <si>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</si>
  <si>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</si>
  <si>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</si>
  <si>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</si>
  <si>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</si>
  <si>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</si>
  <si>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</si>
  <si>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</si>
  <si>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</si>
  <si>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</si>
  <si>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</si>
  <si>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</si>
  <si>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</si>
  <si>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</si>
  <si>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</si>
  <si>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</si>
  <si>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</si>
  <si>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</si>
  <si>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</si>
  <si>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</si>
  <si>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</si>
  <si>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</si>
  <si>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</si>
  <si>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</si>
  <si>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</si>
  <si>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</si>
  <si>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</si>
  <si>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</si>
  <si>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</si>
  <si>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</si>
  <si>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</si>
  <si>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</si>
  <si>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</si>
  <si>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</si>
  <si>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</si>
  <si>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</si>
  <si>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</si>
  <si>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</si>
  <si>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</si>
  <si>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</si>
  <si>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</si>
  <si>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</si>
  <si>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</si>
  <si>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</si>
  <si>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</si>
  <si>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</si>
  <si>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</si>
  <si>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</si>
  <si>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</si>
  <si>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</si>
  <si>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</si>
  <si>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</si>
  <si>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</si>
  <si>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</si>
  <si>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</si>
  <si>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</si>
  <si>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</si>
  <si>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</si>
  <si>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</si>
  <si>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</si>
  <si>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</si>
  <si>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</si>
  <si>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</si>
  <si>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</si>
  <si>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</si>
  <si>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</si>
  <si>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</si>
  <si>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</si>
  <si>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</si>
  <si>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</si>
  <si>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</si>
  <si>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</si>
  <si>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</si>
  <si>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</si>
  <si>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</si>
  <si>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</si>
  <si>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</si>
  <si>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</si>
  <si>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</si>
  <si>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</si>
  <si>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</si>
  <si>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</si>
  <si>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</si>
  <si>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</si>
  <si>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</si>
  <si>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</si>
  <si>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</si>
  <si>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</si>
  <si>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</si>
  <si>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</si>
  <si>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</si>
  <si>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</si>
  <si>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</si>
  <si>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</si>
  <si>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</si>
  <si>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</si>
  <si>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</si>
  <si>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</si>
  <si>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</si>
  <si>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</si>
  <si>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</si>
  <si>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</si>
  <si>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</si>
  <si>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</si>
  <si>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</si>
  <si>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</si>
  <si>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</si>
  <si>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</si>
  <si>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</si>
  <si>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</si>
  <si>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</si>
  <si>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</si>
  <si>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</si>
  <si>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</si>
  <si>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</si>
  <si>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</si>
  <si>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</si>
  <si>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</si>
  <si>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</si>
  <si>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</si>
  <si>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</si>
  <si>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</si>
  <si>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</si>
  <si>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</si>
  <si>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</si>
  <si>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</si>
  <si>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</si>
  <si>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</si>
  <si>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</si>
  <si>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</si>
  <si>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</si>
  <si>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</si>
  <si>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</si>
  <si>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</si>
  <si>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</si>
  <si>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</si>
  <si>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</si>
  <si>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</si>
  <si>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</si>
  <si>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</si>
  <si>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</si>
  <si>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</si>
  <si>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</si>
  <si>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</si>
  <si>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</si>
  <si>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</si>
  <si>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</si>
  <si>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</si>
  <si>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</si>
  <si>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</si>
  <si>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</si>
  <si>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</si>
  <si>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</si>
  <si>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</si>
  <si>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</si>
  <si>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</si>
  <si>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</si>
  <si>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</si>
  <si>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</si>
  <si>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</si>
  <si>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</si>
  <si>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</si>
  <si>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</si>
  <si>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</si>
  <si>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</si>
  <si>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</si>
  <si>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</si>
  <si>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</si>
  <si>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</si>
  <si>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</si>
  <si>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</si>
  <si>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</si>
  <si>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</si>
  <si>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</si>
  <si>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</si>
  <si>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</si>
  <si>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</si>
  <si>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</si>
  <si>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</si>
  <si>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</si>
  <si>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</si>
  <si>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</si>
  <si>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</si>
  <si>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</si>
  <si>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</si>
  <si>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</si>
  <si>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</si>
  <si>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</si>
  <si>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</si>
  <si>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</si>
  <si>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</si>
  <si>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</si>
  <si>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</si>
  <si>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</si>
  <si>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</si>
  <si>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</si>
  <si>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</si>
  <si>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</si>
  <si>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</si>
  <si>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</si>
  <si>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</si>
  <si>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</si>
  <si>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</si>
  <si>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</si>
  <si>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</si>
  <si>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</si>
  <si>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</si>
  <si>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</si>
  <si>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</si>
  <si>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</si>
  <si>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</si>
  <si>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</si>
  <si>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</si>
  <si>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</si>
  <si>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</si>
  <si>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</si>
  <si>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</si>
  <si>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</si>
  <si>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</si>
  <si>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</si>
  <si>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</si>
  <si>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</si>
  <si>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</si>
  <si>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</si>
  <si>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</si>
  <si>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</si>
  <si>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</si>
  <si>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</si>
  <si>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</si>
  <si>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</si>
  <si>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</si>
  <si>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</si>
  <si>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</si>
  <si>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</si>
  <si>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</si>
  <si>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</si>
  <si>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</si>
  <si>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</si>
  <si>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</si>
  <si>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</si>
  <si>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</si>
  <si>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</si>
  <si>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</si>
  <si>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</si>
  <si>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</si>
  <si>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</si>
  <si>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</si>
  <si>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</si>
  <si>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</si>
  <si>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</si>
  <si>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</si>
  <si>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</si>
  <si>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</si>
  <si>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</si>
  <si>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</si>
  <si>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</si>
  <si>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</si>
  <si>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</si>
  <si>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</si>
  <si>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</si>
  <si>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</si>
  <si>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</si>
  <si>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</si>
  <si>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</si>
  <si>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</si>
  <si>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</si>
  <si>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</si>
  <si>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</si>
  <si>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</si>
  <si>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</si>
  <si>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</si>
  <si>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</si>
  <si>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</si>
  <si>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</si>
  <si>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</si>
  <si>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</si>
  <si>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</si>
  <si>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</si>
  <si>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</si>
  <si>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</si>
  <si>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</si>
  <si>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</si>
  <si>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</si>
  <si>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</si>
  <si>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</si>
  <si>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</si>
  <si>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</si>
  <si>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</si>
  <si>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</si>
  <si>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</si>
  <si>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</si>
  <si>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</si>
  <si>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</si>
  <si>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</si>
  <si>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</si>
  <si>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</si>
  <si>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</si>
  <si>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</si>
  <si>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</si>
  <si>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</si>
  <si>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</si>
  <si>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</si>
  <si>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</si>
  <si>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</si>
  <si>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</si>
  <si>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</si>
  <si>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</si>
  <si>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</si>
  <si>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</si>
  <si>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</si>
  <si>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</si>
  <si>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</si>
  <si>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</si>
  <si>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</si>
  <si>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</si>
  <si>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</si>
  <si>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</si>
  <si>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</si>
  <si>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</si>
  <si>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</si>
  <si>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</si>
  <si>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</si>
  <si>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</si>
  <si>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</si>
  <si>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</si>
  <si>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</si>
  <si>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</si>
  <si>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</si>
  <si>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</si>
  <si>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</si>
  <si>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</si>
  <si>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</si>
  <si>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</si>
  <si>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</si>
  <si>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</si>
  <si>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</si>
  <si>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</si>
  <si>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</si>
  <si>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</si>
  <si>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</si>
  <si>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</si>
  <si>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</si>
  <si>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</si>
  <si>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</si>
  <si>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</si>
  <si>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</si>
  <si>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</si>
  <si>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</si>
  <si>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</si>
  <si>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</si>
  <si>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</si>
  <si>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</si>
  <si>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</si>
  <si>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</si>
  <si>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</si>
  <si>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</si>
  <si>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</si>
  <si>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</si>
  <si>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</si>
  <si>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</si>
  <si>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</si>
  <si>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</si>
  <si>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</si>
  <si>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</si>
  <si>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</si>
  <si>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</si>
  <si>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</si>
  <si>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</si>
  <si>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</si>
  <si>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</si>
  <si>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</si>
  <si>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</si>
  <si>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</si>
  <si>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</si>
  <si>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</si>
  <si>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</si>
  <si>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</si>
  <si>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</si>
  <si>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</si>
  <si>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</si>
  <si>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</si>
  <si>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</si>
  <si>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</si>
  <si>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</si>
  <si>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</si>
  <si>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</si>
  <si>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</si>
  <si>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</si>
  <si>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</si>
  <si>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</si>
  <si>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</si>
  <si>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</si>
  <si>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</si>
  <si>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</si>
  <si>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</si>
  <si>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</si>
  <si>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</si>
  <si>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</si>
  <si>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</si>
  <si>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</si>
  <si>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</si>
  <si>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</si>
  <si>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</si>
  <si>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</si>
  <si>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</si>
  <si>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</si>
  <si>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</si>
  <si>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</si>
  <si>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</si>
  <si>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</si>
  <si>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</si>
  <si>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</si>
  <si>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</si>
  <si>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</si>
  <si>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</si>
  <si>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</si>
  <si>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</si>
  <si>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</si>
  <si>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</si>
  <si>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</si>
  <si>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</si>
  <si>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</si>
  <si>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</si>
  <si>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</si>
  <si>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</si>
  <si>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</si>
  <si>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</si>
  <si>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</si>
  <si>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</si>
  <si>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</si>
  <si>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</si>
  <si>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</si>
  <si>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</si>
  <si>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</si>
  <si>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</si>
  <si>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</si>
  <si>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</si>
  <si>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</si>
  <si>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</si>
  <si>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</si>
  <si>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</si>
  <si>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</si>
  <si>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</si>
  <si>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</si>
  <si>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</si>
  <si>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</si>
  <si>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</si>
  <si>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</si>
  <si>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</si>
  <si>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</si>
  <si>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</si>
  <si>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</si>
  <si>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</si>
  <si>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</si>
  <si>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</si>
  <si>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</si>
  <si>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</si>
  <si>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</si>
  <si>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</si>
  <si>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</si>
  <si>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</si>
  <si>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</si>
  <si>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</si>
  <si>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</si>
  <si>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</si>
  <si>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</si>
  <si>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</si>
  <si>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</si>
  <si>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</si>
  <si>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</si>
  <si>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</si>
  <si>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</si>
  <si>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</si>
  <si>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</si>
  <si>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</si>
  <si>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</si>
  <si>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</si>
  <si>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</si>
  <si>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</si>
  <si>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</si>
  <si>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</si>
  <si>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</si>
  <si>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</si>
  <si>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</si>
  <si>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</si>
  <si>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</si>
  <si>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</si>
  <si>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</si>
  <si>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</si>
  <si>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</si>
  <si>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</si>
  <si>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</si>
  <si>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</si>
  <si>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</si>
  <si>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</si>
  <si>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</si>
  <si>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</si>
  <si>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</si>
  <si>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</si>
  <si>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</si>
  <si>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</si>
  <si>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</si>
  <si>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</si>
  <si>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</si>
  <si>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</si>
  <si>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</si>
  <si>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</si>
  <si>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</si>
  <si>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</si>
  <si>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</si>
  <si>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</si>
  <si>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</si>
  <si>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</si>
  <si>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</si>
  <si>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</si>
  <si>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</si>
  <si>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</si>
  <si>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</si>
  <si>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</si>
  <si>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</si>
  <si>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</si>
  <si>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</si>
  <si>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</si>
  <si>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</si>
  <si>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</si>
  <si>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</si>
  <si>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</si>
  <si>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</si>
  <si>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</si>
  <si>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</si>
  <si>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</si>
  <si>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</si>
  <si>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</si>
  <si>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</si>
  <si>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</si>
  <si>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</si>
  <si>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</si>
  <si>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</si>
  <si>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</si>
  <si>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</si>
  <si>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</si>
  <si>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</si>
  <si>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</si>
  <si>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</si>
  <si>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</si>
  <si>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</si>
  <si>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</si>
  <si>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</si>
  <si>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</si>
  <si>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</si>
  <si>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</si>
  <si>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</si>
  <si>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</si>
  <si>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</si>
  <si>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</si>
  <si>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</si>
  <si>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</si>
  <si>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</si>
  <si>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</si>
  <si>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</si>
  <si>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</si>
  <si>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</si>
  <si>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</si>
  <si>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</si>
  <si>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</si>
  <si>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</si>
  <si>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</si>
  <si>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</si>
  <si>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</si>
  <si>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</si>
  <si>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</si>
  <si>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</si>
  <si>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</si>
  <si>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</si>
  <si>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</si>
  <si>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</si>
  <si>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</si>
  <si>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</si>
  <si>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</si>
  <si>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</si>
  <si>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</si>
  <si>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</si>
  <si>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</si>
  <si>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</si>
  <si>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</si>
  <si>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</si>
  <si>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</si>
  <si>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</si>
  <si>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</si>
  <si>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</si>
  <si>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</si>
  <si>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</si>
  <si>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</si>
  <si>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</si>
  <si>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</si>
  <si>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</si>
  <si>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</si>
  <si>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</si>
  <si>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</si>
  <si>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</si>
  <si>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</si>
  <si>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</si>
  <si>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</si>
  <si>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</si>
  <si>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</si>
  <si>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</si>
  <si>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</si>
  <si>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</si>
  <si>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</si>
  <si>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</si>
  <si>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</si>
  <si>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</si>
  <si>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</si>
  <si>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</si>
  <si>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</si>
  <si>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</si>
  <si>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</si>
  <si>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</si>
  <si>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</si>
  <si>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</si>
  <si>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</si>
  <si>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</si>
  <si>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</si>
  <si>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</si>
  <si>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</si>
  <si>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</si>
  <si>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</si>
  <si>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</si>
  <si>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</si>
  <si>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</si>
  <si>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</si>
  <si>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</si>
  <si>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</si>
  <si>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</si>
  <si>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</si>
  <si>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</si>
  <si>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</si>
  <si>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</si>
  <si>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</si>
  <si>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</si>
  <si>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</si>
  <si>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</si>
  <si>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</si>
  <si>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</si>
  <si>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</si>
  <si>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</si>
  <si>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</si>
  <si>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</si>
  <si>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</si>
  <si>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</si>
  <si>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</si>
  <si>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</si>
  <si>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</si>
  <si>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</si>
  <si>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</si>
  <si>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</si>
  <si>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</si>
  <si>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</si>
  <si>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</si>
  <si>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</si>
  <si>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</si>
  <si>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</si>
  <si>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</si>
  <si>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</si>
  <si>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</si>
  <si>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</si>
  <si>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</si>
  <si>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</si>
  <si>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</si>
  <si>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</si>
  <si>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</si>
  <si>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</si>
  <si>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</si>
  <si>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</si>
  <si>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</si>
  <si>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</si>
  <si>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</si>
  <si>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</si>
  <si>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</si>
  <si>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</si>
  <si>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</si>
  <si>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</si>
  <si>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</si>
  <si>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</si>
  <si>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</si>
  <si>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</si>
  <si>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</si>
  <si>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</si>
  <si>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</si>
  <si>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</si>
  <si>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</si>
  <si>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</si>
  <si>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</si>
  <si>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</si>
  <si>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</si>
  <si>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</si>
  <si>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</si>
  <si>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</si>
  <si>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</si>
  <si>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</si>
  <si>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</si>
  <si>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</si>
  <si>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</si>
  <si>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</si>
  <si>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</si>
  <si>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</si>
  <si>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</si>
  <si>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</si>
  <si>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</si>
  <si>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</si>
  <si>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</si>
  <si>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</si>
  <si>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</si>
  <si>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</si>
  <si>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</si>
  <si>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</si>
  <si>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</si>
  <si>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</si>
  <si>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</si>
  <si>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</si>
  <si>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</si>
  <si>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</si>
  <si>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</si>
  <si>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</si>
  <si>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</si>
  <si>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</si>
  <si>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</si>
  <si>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</si>
  <si>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</si>
  <si>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</si>
  <si>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</si>
  <si>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</si>
  <si>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</si>
  <si>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</si>
  <si>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</si>
  <si>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</si>
  <si>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</si>
  <si>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</si>
  <si>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</si>
  <si>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</si>
  <si>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</si>
  <si>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</si>
  <si>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</si>
  <si>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</si>
  <si>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</si>
  <si>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</si>
  <si>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</si>
  <si>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</si>
  <si>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</si>
  <si>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</si>
  <si>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</si>
  <si>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</si>
  <si>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</si>
  <si>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</si>
  <si>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</si>
  <si>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</si>
  <si>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</si>
  <si>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</si>
  <si>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</si>
  <si>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</si>
  <si>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</si>
  <si>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</si>
  <si>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</si>
  <si>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</si>
  <si>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</si>
  <si>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</si>
  <si>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</si>
  <si>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</si>
  <si>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</si>
  <si>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</si>
  <si>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</si>
  <si>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</si>
  <si>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</si>
  <si>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</si>
  <si>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</si>
  <si>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</si>
  <si>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</si>
  <si>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</si>
  <si>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</si>
  <si>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</si>
  <si>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</si>
  <si>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</si>
  <si>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</si>
  <si>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</si>
  <si>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</si>
  <si>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</si>
  <si>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</si>
  <si>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</si>
  <si>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</si>
  <si>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</si>
  <si>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</si>
  <si>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</si>
  <si>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</si>
  <si>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</si>
  <si>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</si>
  <si>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</si>
  <si>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</si>
  <si>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</si>
  <si>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</si>
  <si>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</si>
  <si>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</si>
  <si>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</si>
  <si>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</si>
  <si>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</si>
  <si>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</si>
  <si>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</si>
  <si>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</si>
  <si>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</si>
  <si>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</si>
  <si>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</si>
  <si>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</si>
  <si>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</si>
  <si>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</si>
  <si>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</si>
  <si>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</si>
  <si>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</si>
  <si>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</si>
  <si>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</si>
  <si>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</si>
  <si>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</si>
  <si>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</si>
  <si>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</si>
  <si>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</si>
  <si>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</si>
  <si>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</si>
  <si>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</si>
  <si>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</si>
  <si>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</si>
  <si>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</si>
  <si>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</si>
  <si>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</si>
  <si>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</si>
  <si>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</si>
  <si>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</si>
  <si>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</si>
  <si>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</si>
  <si>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</si>
  <si>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</si>
  <si>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</si>
  <si>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</si>
  <si>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</si>
  <si>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</si>
  <si>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</si>
  <si>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</si>
  <si>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</si>
  <si>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</si>
  <si>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</si>
  <si>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</si>
  <si>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</si>
  <si>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</si>
  <si>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</si>
  <si>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</si>
  <si>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</si>
  <si>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</si>
  <si>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</si>
  <si>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</si>
  <si>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</si>
  <si>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</si>
  <si>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</si>
  <si>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</si>
  <si>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</si>
  <si>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</si>
  <si>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</si>
  <si>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</si>
  <si>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</si>
  <si>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</si>
  <si>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</si>
  <si>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</si>
  <si>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</si>
  <si>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</si>
  <si>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</si>
  <si>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</si>
  <si>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</si>
  <si>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</si>
  <si>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</si>
  <si>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</si>
  <si>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</si>
  <si>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</si>
  <si>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</si>
  <si>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</si>
  <si>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</si>
  <si>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</si>
  <si>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</si>
  <si>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</si>
  <si>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</si>
  <si>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</si>
  <si>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</si>
  <si>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</si>
  <si>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</si>
  <si>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</si>
  <si>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</si>
  <si>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</si>
  <si>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</si>
  <si>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</si>
  <si>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</si>
  <si>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</si>
  <si>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</si>
  <si>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</si>
  <si>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</si>
  <si>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</si>
  <si>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</si>
  <si>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</si>
  <si>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</si>
  <si>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</si>
  <si>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</si>
  <si>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</si>
  <si>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</si>
  <si>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</si>
  <si>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</si>
  <si>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</si>
  <si>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</si>
  <si>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</si>
  <si>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</si>
  <si>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</si>
  <si>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</si>
  <si>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</si>
  <si>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</si>
  <si>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</si>
  <si>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</si>
  <si>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</si>
  <si>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</si>
  <si>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</si>
  <si>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</si>
  <si>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</si>
  <si>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</si>
  <si>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</si>
  <si>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</si>
  <si>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</si>
  <si>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</si>
  <si>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</si>
  <si>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</si>
  <si>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</si>
  <si>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</si>
  <si>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</si>
  <si>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</si>
  <si>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</si>
  <si>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</si>
  <si>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</si>
  <si>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</si>
  <si>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</si>
  <si>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</si>
  <si>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</si>
  <si>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</si>
  <si>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</si>
  <si>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</si>
  <si>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</si>
  <si>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</si>
  <si>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</si>
  <si>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</si>
  <si>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</si>
  <si>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</si>
  <si>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</si>
  <si>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</si>
  <si>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</si>
  <si>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</si>
  <si>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</si>
  <si>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</si>
  <si>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</si>
  <si>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</si>
  <si>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</si>
  <si>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</si>
  <si>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</si>
  <si>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</si>
  <si>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</si>
  <si>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</si>
  <si>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</si>
  <si>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</si>
  <si>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</si>
  <si>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</si>
  <si>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</si>
  <si>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</si>
  <si>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</si>
  <si>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</si>
  <si>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</si>
  <si>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</si>
  <si>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</si>
  <si>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</si>
  <si>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</si>
  <si>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</si>
  <si>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</si>
  <si>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</si>
  <si>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</si>
  <si>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</si>
  <si>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</si>
  <si>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</si>
  <si>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</si>
  <si>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</si>
  <si>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</si>
  <si>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</si>
  <si>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</si>
  <si>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</si>
  <si>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</si>
  <si>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</si>
  <si>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</si>
  <si>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</si>
  <si>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</si>
  <si>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</si>
  <si>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</si>
  <si>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</si>
  <si>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</si>
  <si>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</si>
  <si>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</si>
  <si>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</si>
  <si>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</si>
  <si>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</si>
  <si>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</si>
  <si>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</si>
  <si>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</si>
  <si>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</si>
  <si>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</si>
  <si>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</si>
  <si>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</si>
  <si>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</si>
  <si>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</si>
  <si>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</si>
  <si>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</si>
  <si>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</si>
  <si>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</si>
  <si>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</si>
  <si>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</si>
  <si>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</si>
  <si>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</si>
  <si>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</si>
  <si>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</si>
  <si>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</si>
  <si>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</si>
  <si>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</si>
  <si>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</si>
  <si>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</si>
  <si>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</si>
  <si>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</si>
  <si>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</si>
  <si>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</si>
  <si>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</si>
  <si>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</si>
  <si>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</si>
  <si>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</si>
  <si>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</si>
  <si>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</si>
  <si>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</si>
  <si>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</si>
  <si>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</si>
  <si>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</si>
  <si>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</si>
  <si>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</si>
  <si>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</si>
  <si>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</si>
  <si>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</si>
  <si>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</si>
  <si>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</si>
  <si>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</si>
  <si>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</si>
  <si>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</si>
  <si>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</si>
  <si>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</si>
  <si>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</si>
  <si>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</si>
  <si>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</si>
  <si>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</si>
  <si>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</si>
  <si>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</si>
  <si>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</si>
  <si>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</si>
  <si>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</si>
  <si>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</si>
  <si>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</si>
  <si>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</si>
  <si>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</si>
  <si>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</si>
  <si>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</si>
  <si>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</si>
  <si>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</si>
  <si>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</si>
  <si>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</si>
  <si>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</si>
  <si>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</si>
  <si>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</si>
  <si>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</si>
  <si>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</si>
  <si>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</si>
  <si>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</si>
  <si>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</si>
  <si>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</si>
  <si>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</si>
  <si>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</si>
  <si>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</si>
  <si>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</si>
  <si>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</si>
  <si>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</si>
  <si>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</si>
  <si>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</si>
  <si>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</si>
  <si>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</si>
  <si>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</si>
  <si>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</si>
  <si>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</si>
  <si>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</si>
  <si>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</si>
  <si>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</si>
  <si>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</si>
  <si>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</si>
  <si>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</si>
  <si>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</si>
  <si>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</si>
  <si>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</si>
  <si>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</si>
  <si>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</si>
  <si>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</si>
  <si>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</si>
  <si>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</si>
  <si>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</si>
  <si>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</si>
  <si>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</si>
  <si>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</si>
  <si>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</si>
  <si>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</si>
  <si>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</si>
  <si>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</si>
  <si>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</si>
  <si>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</si>
  <si>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</si>
  <si>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</si>
  <si>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</si>
  <si>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</si>
  <si>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</si>
  <si>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</si>
  <si>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</si>
  <si>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</si>
  <si>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</si>
  <si>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</si>
  <si>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</si>
  <si>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</si>
  <si>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</si>
  <si>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</si>
  <si>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</si>
  <si>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</si>
  <si>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</si>
  <si>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</si>
  <si>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</si>
  <si>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</si>
  <si>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</si>
  <si>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</si>
  <si>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</si>
  <si>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</si>
  <si>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</si>
  <si>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</si>
  <si>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</si>
  <si>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</si>
  <si>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</si>
  <si>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</si>
  <si>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</si>
  <si>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</si>
  <si>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</si>
  <si>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</si>
  <si>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</si>
  <si>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</si>
  <si>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</si>
  <si>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</si>
  <si>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</si>
  <si>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</si>
  <si>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</si>
  <si>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</si>
  <si>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</si>
  <si>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</si>
  <si>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</si>
  <si>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</si>
  <si>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</si>
  <si>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</si>
  <si>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</si>
  <si>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</si>
  <si>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</si>
  <si>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</si>
  <si>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</si>
  <si>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</si>
  <si>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</si>
  <si>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</si>
  <si>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</si>
  <si>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</si>
  <si>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</si>
  <si>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</si>
  <si>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</si>
  <si>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</si>
  <si>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</si>
  <si>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</si>
  <si>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</si>
  <si>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</si>
  <si>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</si>
  <si>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</si>
  <si>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</si>
  <si>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</si>
  <si>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</si>
  <si>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</si>
  <si>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</si>
  <si>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</si>
  <si>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</si>
  <si>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</si>
  <si>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</si>
  <si>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</si>
  <si>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</si>
  <si>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</si>
  <si>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</si>
  <si>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</si>
  <si>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</si>
  <si>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</si>
  <si>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</si>
  <si>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</si>
  <si>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</si>
  <si>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</si>
  <si>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</si>
  <si>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</si>
  <si>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</si>
  <si>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</si>
  <si>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</si>
  <si>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</si>
  <si>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</si>
  <si>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</si>
  <si>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</si>
  <si>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</si>
  <si>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</si>
  <si>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</si>
  <si>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</si>
  <si>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</si>
  <si>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</si>
  <si>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</si>
  <si>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</si>
  <si>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</si>
  <si>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</si>
  <si>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</si>
  <si>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</si>
  <si>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</si>
  <si>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</si>
  <si>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</si>
  <si>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</si>
  <si>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</si>
  <si>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</si>
  <si>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</si>
  <si>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</si>
  <si>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</si>
  <si>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</si>
  <si>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</si>
  <si>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</si>
  <si>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</si>
  <si>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</si>
  <si>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</si>
  <si>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</si>
  <si>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</si>
  <si>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</si>
  <si>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</si>
  <si>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</si>
  <si>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</si>
  <si>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</si>
  <si>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</si>
  <si>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</si>
  <si>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</si>
  <si>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</si>
  <si>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</si>
  <si>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</si>
  <si>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</si>
  <si>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</si>
  <si>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</si>
  <si>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</si>
  <si>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</si>
  <si>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</si>
  <si>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</si>
  <si>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</si>
  <si>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</si>
  <si>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</si>
  <si>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</si>
  <si>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</si>
  <si>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</si>
  <si>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</si>
  <si>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</si>
  <si>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</si>
  <si>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</si>
  <si>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</si>
  <si>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</si>
  <si>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</si>
  <si>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</si>
  <si>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</si>
  <si>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</si>
  <si>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</si>
  <si>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</si>
  <si>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</si>
  <si>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</si>
  <si>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</si>
  <si>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</si>
  <si>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</si>
  <si>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</si>
  <si>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</si>
  <si>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</si>
  <si>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</si>
  <si>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</si>
  <si>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</si>
  <si>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</si>
  <si>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</si>
  <si>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</si>
  <si>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</si>
  <si>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</si>
  <si>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</si>
  <si>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</si>
  <si>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</si>
  <si>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</si>
  <si>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</si>
  <si>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</si>
  <si>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</si>
  <si>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</si>
  <si>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</si>
  <si>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</si>
  <si>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</si>
  <si>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</si>
  <si>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</si>
  <si>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</si>
  <si>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</si>
  <si>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</si>
  <si>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</si>
  <si>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</si>
  <si>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</si>
  <si>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</si>
  <si>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</si>
  <si>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</si>
  <si>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</si>
  <si>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</si>
  <si>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60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</si>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</sst>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337.41367476851883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R1</v>
      </c>
      <c r="C3" s="124">
        <v>4</v>
      </c>
      <c r="D3" s="56" t="s">
        <v>13935</v>
      </c>
      <c r="E3" s="123"/>
      <c r="F3" s="122"/>
      <c r="G3" s="121">
        <f ca="1">IFERROR(NOW()-F3,"-")</f>
        <v>46000.362100231483</v>
      </c>
      <c r="H3" s="122"/>
      <c r="I3" s="124" t="str">
        <f>IFERROR(VLOOKUP(D3,DB!A:F,6,0),"")</f>
        <v>SCECO</v>
      </c>
      <c r="J3" s="124" t="str">
        <f>IFERROR(VLOOKUP(D3,DB!A:G,7,0),"")</f>
        <v>Vandalized</v>
      </c>
      <c r="K3" s="120"/>
      <c r="L3" s="119" t="str">
        <f>IFERROR(VLOOKUP(D3,DB!A:I,9,0),"")</f>
        <v>Latis</v>
      </c>
    </row>
    <row r="4" spans="1:15" ht="15" customHeight="1">
      <c r="A4" s="125"/>
      <c r="B4" s="124" t="str">
        <f>IFERROR(VLOOKUP(D4,DB!A:K,11,0),"")</f>
        <v/>
      </c>
      <c r="C4" s="124"/>
      <c r="D4" s="56"/>
      <c r="E4" s="123"/>
      <c r="F4" s="122"/>
      <c r="G4" s="121">
        <f ca="1">IFERROR(NOW()-F4,"-")</f>
        <v>46000.362100231483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46000.362100231483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46000.362100231483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46000.362100694445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46000.362100694445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46000.362100694445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46000.362100694445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46000.362100694445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46000.362100694445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46000.362100694445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46000.362100694445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46000.362100694445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46000.362100694445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46000.362100694445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46000.362100694445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46000.362100694445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46000.362100694445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46000.362100694445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46000.362100694445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46000.362100694445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46000.362100694445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46000.362100694445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46000.362100694445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46000.362100694445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46000.362100694445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46000.362100694445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46000.362100694445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46000.362100694445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46000.362100694445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46000.362100694445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46000.362100694445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46000.362100694445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46000.362100694445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46000.362100694445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46000.362100694445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46000.362100694445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46000.362100694445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46000.362100694445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46000.362100694445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46000.362100694445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46000.362100694445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46000.362100694445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46000.362100694445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46000.362100694445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46000.362100694445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46000.362100694445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46000.362100694445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46000.362100694445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46000.362100694445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46000.362100694445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46000.362100694445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46000.362100694445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46000.362100694445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46000.362100694445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46000.362100694445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46000.362100694445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46000.362100694445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46000.362100694445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46000.362100694445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46000.362100694445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46000.362100694445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46000.362100694445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46000.362100694445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46000.362100694445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46000.362100694445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46000.362100694445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46000.362100694445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46000.362100694445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46000.362100694445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46000.362100694445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46000.362100694445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46000.362100694445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46000.362100694445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46000.362100694445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46000.362100694445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46000.362100694445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46000.362100694445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46000.362100694445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46000.362100694445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46000.362100694445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46000.362100694445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46000.362100694445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46000.362100694445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46000.362100694445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46000.362100694445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46000.362100694445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46000.362100694445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46000.362100694445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46000.362100694445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46000.362100694445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46000.362100694445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46000.362100694445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46000.362100694445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46000.362100694445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46000.362100694445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46000.362100694445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46000.362100694445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46000.362100694445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46000.362100694445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46000.362100694445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46000.362100694445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46000.362100694445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46000.362100694445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46000.362100694445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46000.362100694445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46000.362100694445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46000.362100694445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46000.362100694445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46000.362100694445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46000.362100694445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46000.362100694445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46000.362100694445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46000.362100694445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46000.362100694445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46000.362100694445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46000.362100694445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46000.362100694445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46000.362100694445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46000.362100694445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46000.362100694445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46000.362100694445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46000.362100694445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46000.362100694445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46000.362100694445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46000.362100694445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46000.362100694445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46000.362100694445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46000.362100694445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46000.362100694445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46000.362100694445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46000.362100694445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46000.362100694445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46000.362100694445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46000.362100694445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46000.362100694445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46000.362100694445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46000.362100694445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46000.362100694445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46000.362100694445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46000.362100694445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46000.362100694445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46000.362100694445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46000.362100694445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46000.362100694445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46000.362100694445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46000.362100694445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46000.362100694445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46000.362100694445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46000.362100694445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46000.362100694445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46000.362100694445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46000.362100694445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46000.362100694445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46000.362100694445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46000.362100694445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46000.362100694445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46000.362100694445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46000.362100694445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46000.362100694445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46000.362100694445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46000.362100694445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46000.362100694445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46000.362100694445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46000.362100694445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46000.362100694445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46000.362100694445</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175.3622627314835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15.974681712963502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3.0067182870407123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0.5381997685180977</v>
      </c>
      <c r="H6" s="153">
        <v>45999.78429398148</v>
      </c>
      <c r="I6" s="18" t="str">
        <f>IFERROR(VLOOKUP(D6,DB!A:F,6,0),"")</f>
        <v>Power cube</v>
      </c>
      <c r="J6" s="18" t="str">
        <f>IFERROR(VLOOKUP(D6,DB!A:G,7,0),"")</f>
        <v>In progress+No BB Design</v>
      </c>
      <c r="K6" s="82" t="s">
        <v>39120</v>
      </c>
      <c r="L6" s="18" t="str">
        <f>IFERROR(VLOOKUP(D6,DB!A:I,9,0),"")</f>
        <v>Latis</v>
      </c>
    </row>
    <row r="7" spans="1:12" ht="31.5" hidden="1" customHeight="1">
      <c r="A7" s="96" t="s">
        <v>39121</v>
      </c>
      <c r="B7" s="18" t="str">
        <f>IFERROR(VLOOKUP(D7,DB!A:K,11,0),"")</f>
        <v>R2</v>
      </c>
      <c r="C7" s="18">
        <v>1</v>
      </c>
      <c r="D7" s="18" t="s">
        <v>25622</v>
      </c>
      <c r="E7" s="81" t="s">
        <v>39106</v>
      </c>
      <c r="F7" s="97">
        <v>46000.122094907405</v>
      </c>
      <c r="G7" s="98">
        <f ca="1">IFERROR(NOW()-F7,"-")</f>
        <v>0.2400053240780835</v>
      </c>
      <c r="H7" s="97">
        <v>46000.116273148145</v>
      </c>
      <c r="I7" s="18" t="str">
        <f>IFERROR(VLOOKUP(D7,DB!A:F,6,0),"")</f>
        <v>SCECO</v>
      </c>
      <c r="J7" s="18" t="str">
        <f>IFERROR(VLOOKUP(D7,DB!A:G,7,0),"")</f>
        <v>Dead</v>
      </c>
      <c r="K7" s="19" t="s">
        <v>39122</v>
      </c>
      <c r="L7" s="18" t="str">
        <f>IFERROR(VLOOKUP(D7,DB!A:I,9,0),"")</f>
        <v>Latis</v>
      </c>
    </row>
    <row r="8" spans="1:12" ht="31.5" customHeight="1">
      <c r="A8" s="96" t="s">
        <v>39123</v>
      </c>
      <c r="B8" s="18" t="str">
        <f>IFERROR(VLOOKUP(D8,DB!A:K,11,0),"")</f>
        <v>R2</v>
      </c>
      <c r="C8" s="18">
        <v>1</v>
      </c>
      <c r="D8" s="18" t="s">
        <v>22354</v>
      </c>
      <c r="E8" s="81" t="s">
        <v>39106</v>
      </c>
      <c r="F8" s="97">
        <v>46000.293969907405</v>
      </c>
      <c r="G8" s="98">
        <f ca="1">IFERROR(NOW()-F8,"-")</f>
        <v>6.8130324078083504E-2</v>
      </c>
      <c r="H8" s="97">
        <v>46000.288819444446</v>
      </c>
      <c r="I8" s="18" t="str">
        <f>IFERROR(VLOOKUP(D8,DB!A:F,6,0),"")</f>
        <v>SCECO</v>
      </c>
      <c r="J8" s="18" t="str">
        <f>IFERROR(VLOOKUP(D8,DB!A:G,7,0),"")</f>
        <v>Dead</v>
      </c>
      <c r="K8" s="19" t="s">
        <v>39124</v>
      </c>
      <c r="L8" s="18" t="str">
        <f>IFERROR(VLOOKUP(D8,DB!A:I,9,0),"")</f>
        <v>Latis</v>
      </c>
    </row>
    <row r="9" spans="1:12" ht="31.5" customHeight="1">
      <c r="A9" s="96"/>
      <c r="B9" s="18" t="str">
        <f>IFERROR(VLOOKUP(D9,DB!A:K,11,0),"")</f>
        <v/>
      </c>
      <c r="C9" s="18"/>
      <c r="D9" s="18"/>
      <c r="E9" s="81"/>
      <c r="F9" s="97"/>
      <c r="G9" s="98">
        <f ca="1">IFERROR(NOW()-F9,"-")</f>
        <v>46000.362100231483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46000.362100231483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46000.362100231483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46000.362100231483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46000.362100231483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46000.362100231483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46000.362100231483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46000.362100231483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46000.362100231483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46000.362100231483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46000.362100231483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46000.362100231483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46000.362100231483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46000.362100231483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46000.362100231483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46000.362100231483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46000.362100231483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46000.362100231483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46000.362100231483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46000.362100231483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46000.362100231483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46000.362100231483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46000.362100231483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46000.362100231483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46000.362100231483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46000.362100231483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46000.362100231483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46000.362100231483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46000.362100231483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46000.362100231483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46000.362100231483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46000.362100231483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46000.362100231483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46000.362100231483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46000.362100231483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46000.362100231483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46000.362100231483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46000.362100231483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46000.362100231483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46000.362100231483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46000.362100231483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46000.362100231483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46000.362100231483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46000.362100231483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46000.362100231483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46000.362100231483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46000.362100231483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46000.362100231483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46000.362100231483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46000.362100231483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46000.362100231483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46000.362100231483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46000.362100231483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46000.362100231483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46000.362100231483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46000.362100231483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46000.362100231483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46000.362100231483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46000.362100231483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46000.362100231483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46000.362100231483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46000.362100231483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46000.362100231483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46000.362100231483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46000.362100231483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46000.362100231483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46000.362100231483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46000.362100231483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46000.362100231483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46000.362100231483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46000.362100231483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46000.362100231483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46000.362100231483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46000.362100231483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46000.362100231483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46000.362100231483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46000.362100231483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46000.362100231483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46000.362100231483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46000.362100231483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46000.362100231483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46000.362100231483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46000.362100231483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46000.362100231483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46000.362100231483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46000.362100231483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46000.362100231483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46000.362100231483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46000.362100231483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46000.362100231483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46000.362100231483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46000.362100231483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46000.362100231483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46000.362100231483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46000.362100231483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46000.362100231483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46000.362100231483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46000.362100231483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46000.362100231483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46000.362100231483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46000.362100231483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46000.362100231483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46000.362100231483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46000.362100231483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46000.362100231483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46000.362100231483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46000.362100231483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46000.362100231483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46000.362100231483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46000.362100231483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46000.362100231483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46000.362100231483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46000.362100231483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46000.362100231483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46000.362100231483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46000.362100231483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46000.362100231483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46000.362100231483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46000.362100231483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46000.362100231483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46000.362100231483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46000.362100231483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46000.362100231483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46000.362100231483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46000.362100231483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46000.362100231483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46000.362100231483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46000.362100231483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46000.362100231483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46000.362100231483</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46000.362100231483</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46000.362100231483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46000.362100231483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46000.362100231483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46000.362100231483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46000.362100231483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46000.362100231483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46000.362100231483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46000.362100231483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46000.362100231483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46000.362100231483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46000.362100231483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46000.362100231483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46000.362100231483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46000.362100231483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46000.362100231483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46000.362100231483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46000.362100231483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46000.362100231483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46000.362100231483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46000.362100231483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46000.362100231483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46000.362100231483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46000.362100231483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46000.362100231483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46000.362100231483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46000.362100231483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46000.362100231483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46000.362100231483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46000.362100231483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46000.362100231483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46000.362100231483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46000.362100231483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46000.362100231483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46000.362100231483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46000.362100231483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46000.362100231483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46000.362100231483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46000.362100231483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46000.362100231483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46000.362100231483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46000.362100231483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46000.362100231483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46000.362100231483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46000.362100231483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46000.362100231483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46000.362100231483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46000.362100231483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46000.362100231483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46000.362100231483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46000.362100231483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46000.362100231483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46000.362100231483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46000.362100231483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46000.362100231483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46000.362100231483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46000.362100231483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46000.362100231483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46000.362100231483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46000.362100231483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46000.362100231483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46000.362100231483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46000.362100231483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46000.362100231483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46000.362100231483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46000.362100231483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46000.362100231483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46000.362100231483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46000.362100231483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46000.362100231483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46000.362100231483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46000.362100231483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46000.362100231483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46000.362100231483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46000.362100231483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46000.362100231483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46000.362100231483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46000.362100231483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46000.362100231483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46000.362100231483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46000.362100231483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46000.362100231483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46000.362100231483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46000.362100231483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46000.362100231483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46000.362100231483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46000.362100231483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46000.362100231483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46000.362100231483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46000.362100231483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46000.362100231483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46000.362100231483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46000.362100231483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46000.362100231483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46000.362100231483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46000.362100231483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46000.362100231483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46000.362100231483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46000.362100231483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46000.362100231483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46000.362100231483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46000.362100231483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46000.362100231483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46000.362100231483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46000.362100231483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46000.362100231483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46000.362100231483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46000.362100231483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46000.362100231483</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46000.362100231483</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46000.362100694445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46000.362100694445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46000.362100694445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46000.362100694445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46000.362100694445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46000.362100694445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46000.362100694445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46000.362100694445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46000.362100694445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46000.362100694445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46000.362100694445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46000.362100694445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46000.362100694445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46000.362100694445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46000.362100694445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46000.362100694445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46000.362100694445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46000.362100694445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46000.362100694445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46000.362100694445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46000.362100694445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46000.362100694445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46000.362100694445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46000.362100694445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46000.362100694445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46000.362100694445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46000.362100694445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46000.362100694445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46000.362100694445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46000.362100694445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46000.362100694445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46000.362100694445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46000.362100694445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46000.362100694445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46000.362100694445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46000.362100694445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46000.362100694445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46000.362100694445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46000.362100694445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46000.362100694445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46000.362100694445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46000.362100694445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46000.362100694445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46000.362100694445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46000.362100694445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46000.362100694445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46000.362100694445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46000.362100694445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46000.362100694445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46000.362100694445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46000.362100694445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46000.362100694445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46000.362100694445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46000.362100694445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46000.362100694445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46000.362100694445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46000.362100694445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46000.362100694445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46000.362100694445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46000.362100694445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46000.362100694445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46000.362100694445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46000.362100694445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46000.362100694445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46000.362100694445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46000.362100694445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46000.362100694445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46000.362100694445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46000.362100694445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46000.362100694445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46000.362100694445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46000.362100694445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46000.362100694445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46000.362100694445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46000.362100694445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46000.362100694445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46000.362100694445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46000.362100694445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46000.362100694445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46000.362100694445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46000.362100694445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46000.362100694445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46000.362100694445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46000.362100694445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46000.362100694445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46000.362100694445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46000.362100694445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46000.362100694445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46000.362100694445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46000.362100694445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46000.362100694445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46000.362100694445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46000.362100694445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46000.362100694445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46000.362100694445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46000.362100694445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46000.362100694445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46000.362100694445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46000.362100694445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46000.362100694445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46000.362100694445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46000.362100694445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46000.362100694445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46000.362100694445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46000.362100694445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46000.362100694445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46000.362100694445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46000.362100694445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46000.362100694445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46000.362100694445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46000.362100694445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46000.362100694445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46000.362100694445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46000.362100694445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46000.362100694445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46000.362100694445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46000.362100694445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46000.362100694445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46000.362100694445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46000.362100694445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46000.362100694445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46000.362100694445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46000.362100694445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46000.362100694445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46000.362100694445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46000.362100694445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46000.362100694445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46000.362100694445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46000.362100694445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46000.362100694445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46000.362100694445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46000.362100694445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46000.362100694445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46000.362100694445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46000.362100694445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46000.362100694445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46000.362100694445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46000.362100694445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46000.362100694445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46000.362100694445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46000.362100694445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46000.362100694445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46000.362100694445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46000.362100694445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46000.362100694445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46000.362100694445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46000.362100694445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46000.362100694445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46000.362100694445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46000.362100694445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46000.362100694445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46000.362100694445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46000.362100694445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46000.362100694445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46000.362100694445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46000.362100694445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46000.362100694445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46000.362100694445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46000.362100694445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46000.362100694445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46000.362100694445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46000.362100694445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46000.362100694445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46000.362100694445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46000.362100694445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46000.362100694445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46000.362100694445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46000.362100694445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46000.362100694445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46000.362100694445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46000.362100694445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46000.362100694445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46000.362100694445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46000.362100694445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46000.362100694445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46000.362100694445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46000.362100694445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46000.362100694445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46000.362100694445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46000.362100694445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46000.362100694445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46000.362100694445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46000.362100694445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46000.362100694445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46000.362100694445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46000.362100694445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46000.362100694445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46000.362100694445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46000.362100694445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46000.362100694445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46000.362100694445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46000.362100694445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46000.362100694445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46000.362100694445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46000.362100694445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46000.362100694445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46000.362100694445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46000.362100694445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46000.362100694445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46000.362100694445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46000.362100694445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46000.362100694445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46000.362100694445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46000.362100694445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46000.362100694445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46000.362100694445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46000.362100694445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46000.362100694445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46000.362100694445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46000.362100694445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46000.362100694445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46000.362100694445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46000.362100694445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46000.362100694445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46000.362100694445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46000.362100694445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46000.362100694445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46000.362100694445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46000.362100694445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46000.362100694445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46000.362100694445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46000.362100694445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46000.362100694445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46000.362100694445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46000.362100694445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46000.362100694445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46000.362100694445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46000.362100694445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46000.362100694445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46000.362100694445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46000.362100694445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46000.362100694445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46000.362100694445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46000.362100694445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46000.362100694445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46000.362100694445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46000.362100694445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46000.362100694445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46000.362100694445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46000.362100694445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46000.362100694445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46000.362100694445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46000.362100694445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46000.362100694445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46000.362100694445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46000.362100694445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46000.362100694445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46000.362100694445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46000.362100694445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46000.362100694445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46000.362100694445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46000.362100694445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46000.362100694445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46000.362100694445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46000.362100694445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46000.362100694445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46000.362100694445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46000.362100694445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46000.362100694445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46000.362100694445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46000.362100694445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46000.362100694445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46000.362100694445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46000.362100694445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46000.362100694445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46000.362100694445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46000.362100694445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46000.362100694445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46000.362100694445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46000.362100694445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46000.362100694445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46000.362100694445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46000.362100694445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46000.362100694445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46000.362100694445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46000.362100694445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46000.362100694445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46000.362100694445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46000.362100694445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46000.362100694445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46000.362100694445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46000.362100694445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46000.362100694445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46000.362100694445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46000.362100694445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46000.362100694445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46000.362100694445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46000.362100694445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46000.362100694445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46000.362100694445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46000.362100694445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46000.362100694445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46000.362100694445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46000.362100694445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46000.362100694445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46000.362100694445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46000.362100694445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46000.362100694445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46000.362100694445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46000.362100694445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46000.362100694445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46000.362100694445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46000.362100694445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46000.362100694445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46000.362100694445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46000.362100694445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46000.362100694445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46000.362100694445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46000.362100694445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46000.362100694445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46000.362100694445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46000.362100694445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46000.362100694445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46000.362100694445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46000.362100694445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46000.362100694445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46000.362100694445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46000.362100694445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46000.362100694445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46000.362100694445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46000.362100694445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46000.362100694445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46000.362100694445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46000.362100694445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46000.362100694445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46000.362100694445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46000.362100694445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46000.362100694445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46000.362100694445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46000.362100694445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46000.362100694445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46000.362100694445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46000.362100694445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46000.362100694445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46000.362100694445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46000.362100694445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46000.362100694445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46000.362100694445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46000.362100694445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46000.362100694445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46000.362100694445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46000.362100694445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46000.362100694445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46000.362100694445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46000.362100694445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46000.362100694445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46000.362100694445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46000.362100694445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46000.362100694445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46000.362100694445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46000.362100694445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46000.362100694445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46000.362100694445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46000.362100694445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46000.362100694445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46000.362100694445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46000.362100694445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46000.362100694445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46000.362100694445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46000.362100694445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46000.362100694445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46000.362100694445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46000.362100694445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46000.362100694445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46000.362100694445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46000.362100694445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46000.362100694445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46000.362100694445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46000.362100694445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46000.362100694445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46000.362100694445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46000.362100694445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46000.362100694445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46000.362100694445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46000.362100694445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46000.362100694445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46000.362100694445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46000.362100694445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46000.362100694445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46000.362100694445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46000.362100694445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46000.362100694445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46000.362100694445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46000.362100694445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46000.362100694445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46000.362100694445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46000.362100694445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46000.362100694445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46000.362100694445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46000.362100694445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46000.362100694445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46000.362100694445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46000.362100694445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46000.362100694445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46000.362100694445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46000.362100694445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46000.362100694445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46000.362100694445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46000.362100694445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46000.362100694445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46000.362100694445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46000.362100694445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46000.362100694445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46000.362100694445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46000.362100694445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46000.362100694445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46000.362100694445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46000.362100694445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46000.362100694445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46000.362100694445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46000.362100694445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46000.362100694445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46000.362100694445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46000.362100694445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46000.362100694445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46000.362100694445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46000.362100694445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46000.362100694445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46000.362100694445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46000.362100694445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46000.362100694445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46000.362100694445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46000.362100694445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46000.362100694445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46000.362100694445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46000.362100694445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46000.362100694445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46000.362100694445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46000.362100694445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46000.362100694445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46000.362100694445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46000.362100694445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46000.362100694445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46000.362100694445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46000.362100694445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46000.362100694445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46000.362100694445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46000.362100694445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46000.362100694445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46000.362100694445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46000.362100694445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46000.362100694445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46000.362100694445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46000.362100694445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46000.362100694445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46000.362100694445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46000.362100694445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46000.362100694445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46000.362100694445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46000.362100694445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46000.362100694445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46000.362100694445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46000.362100694445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46000.362100694445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46000.362100694445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46000.362100694445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46000.362100694445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46000.362100694445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46000.362100694445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46000.362100694445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46000.362100694445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46000.362100694445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46000.362100694445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46000.362100694445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46000.362100694445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46000.362100694445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46000.362100694445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46000.362100694445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46000.362100694445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46000.362100694445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46000.362100694445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46000.362100694445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46000.362100694445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46000.362100694445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46000.362100694445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46000.362100694445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46000.362100694445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46000.362100694445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46000.362100694445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46000.362100694445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46000.362100694445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46000.362100694445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46000.362100694445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46000.362100694445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46000.362100694445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46000.362100694445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46000.362100694445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46000.362100694445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46000.362100694445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46000.362100694445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46000.362100694445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46000.362100694445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46000.362100694445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46000.362100694445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46000.362100694445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46000.362100694445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46000.362100694445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46000.362100694445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46000.362100694445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46000.362100694445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46000.362100694445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46000.362100694445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46000.362100694445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46000.362100694445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46000.362100694445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46000.362100694445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46000.362100694445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46000.362100694445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46000.362100694445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46000.362100694445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46000.362100694445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46000.362100694445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46000.362100694445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46000.362100694445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46000.362100694445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46000.362100694445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46000.362100694445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46000.362100694445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46000.362100694445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46000.362100694445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46000.362100694445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46000.362100694445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46000.362100694445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46000.362100694445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46000.362100694445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46000.362100694445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46000.362100694445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46000.362100694445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46000.362100694445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46000.362100694445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46000.362100694445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46000.362100694445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46000.362100694445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46000.362100694445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46000.362100694445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46000.362100694445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46000.362100694445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46000.362100694445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46000.362100694445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46000.362100694445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46000.362100694445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46000.362100694445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46000.362100694445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46000.362100694445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46000.362100694445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46000.362100694445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46000.362100694445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46000.362100694445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46000.362100694445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46000.362100694445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46000.362100694445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46000.362100694445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46000.362100694445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46000.362100694445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46000.362100694445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46000.362100694445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46000.362100694445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46000.362100694445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46000.362100694445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46000.362100694445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46000.362100694445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46000.362100694445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46000.362100694445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46000.362100694445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46000.362100694445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46000.362100694445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46000.362100694445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46000.362100694445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46000.362100694445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46000.362100694445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46000.362100694445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46000.362100694445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46000.362100694445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46000.362100694445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46000.362100694445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46000.362100694445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46000.362100694445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46000.362100694445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46000.362100694445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46000.362100694445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46000.362100694445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46000.362100694445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46000.362100694445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46000.362100694445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46000.362100694445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46000.362100694445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46000.362100694445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46000.362100694445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46000.362100694445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46000.362100694445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46000.362100694445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46000.362100694445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46000.362100694445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46000.362100694445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46000.362100694445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46000.362100694445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46000.362100694445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46000.362100694445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46000.362100694445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46000.362100694445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46000.362100694445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46000.362100694445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46000.362100694445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46000.362100694445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46000.362100694445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46000.362100694445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46000.362100694445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46000.362100694445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46000.362100694445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46000.362100694445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46000.362100694445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46000.362100694445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46000.362100694445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46000.362100694445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46000.362100694445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46000.362100694445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46000.362100694445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46000.362100694445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46000.362100694445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46000.362100694445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46000.362100694445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46000.362100694445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46000.362100694445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46000.362100694445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46000.362100694445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46000.362100694445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46000.362100694445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46000.362100694445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46000.362100694445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46000.362100694445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46000.362100694445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46000.362100694445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46000.362100694445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46000.362100694445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46000.362100694445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46000.362100694445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46000.362100694445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46000.362100694445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46000.362100694445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46000.362100694445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46000.362100694445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46000.362100694445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46000.362100694445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46000.362100694445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46000.362100694445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46000.362100694445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46000.362100694445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46000.362100694445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46000.362100694445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46000.362100694445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46000.362100694445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46000.362100694445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46000.362100694445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46000.362100694445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46000.362100694445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46000.362100694445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46000.362100694445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46000.362100694445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46000.362100694445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46000.362100694445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46000.362100694445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46000.362100694445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46000.362100694445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46000.362100694445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46000.362100694445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46000.362100694445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46000.362100694445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46000.362100694445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46000.362100694445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46000.362100694445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46000.362100694445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46000.362100694445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46000.362100694445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46000.362100694445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46000.362100694445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46000.362100694445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46000.362100694445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46000.362100694445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46000.362100694445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46000.362100694445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46000.362100694445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46000.362100694445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46000.362100694445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46000.362100694445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46000.362100694445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46000.362100694445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46000.362100694445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46000.362100694445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46000.362100694445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46000.362100694445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46000.362100694445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46000.362100694445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46000.362100694445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46000.362100694445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46000.362100694445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46000.362100694445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46000.362100694445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46000.362100694445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46000.362100694445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46000.362100694445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46000.362100694445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46000.362100694445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46000.362100694445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46000.362100694445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46000.362100694445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46000.362100694445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46000.362100694445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46000.362100694445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46000.362100694445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46000.362100694445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46000.362100694445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46000.362100694445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46000.362100694445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46000.362100694445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46000.362100694445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46000.362100694445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46000.362100694445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46000.362100694445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46000.362100694445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46000.362100694445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46000.362100694445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46000.362100694445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46000.362100694445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46000.362100694445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46000.362100694445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46000.362100694445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46000.362100694445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46000.362100694445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46000.362100694445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46000.362100694445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46000.362100694445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46000.362100694445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46000.362100694445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46000.362100694445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46000.362100694445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46000.362100694445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46000.362100694445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46000.362100694445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46000.362100694445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46000.362100694445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46000.362100694445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46000.362100694445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46000.362100694445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46000.362100694445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46000.362100694445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46000.362100694445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46000.362100694445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46000.362100694445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46000.362100694445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46000.362100694445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46000.362100694445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46000.362100694445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46000.362100694445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46000.362100694445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46000.362100694445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46000.362100694445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46000.362100694445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46000.362100694445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46000.362100694445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46000.362100694445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46000.362100694445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46000.362100694445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46000.362100694445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46000.362100694445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46000.362100694445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46000.362100694445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46000.362100694445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46000.362100694445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46000.362100694445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46000.362100694445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46000.362100694445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46000.362100694445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46000.362100694445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46000.362100694445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46000.362100694445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46000.362100694445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46000.362100694445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46000.362100694445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46000.362100694445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46000.362100694445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46000.362100694445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46000.362100694445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46000.362100694445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46000.362100694445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46000.362100694445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46000.362100694445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46000.362100694445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46000.362100694445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46000.362100694445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46000.362100694445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46000.362100694445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46000.362100694445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46000.362100694445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46000.362100694445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46000.362100694445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46000.362100694445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46000.362100694445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46000.362100694445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46000.362100694445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46000.362100694445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46000.362100694445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46000.362100694445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46000.362100694445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46000.362100694445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46000.362100694445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46000.362100694445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46000.362100694445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46000.362100694445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46000.362100694445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46000.362100694445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46000.362100694445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46000.362100694445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46000.362100694445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46000.362100694445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46000.362100694445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46000.362100694445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46000.362100694445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46000.362100694445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46000.362100694445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46000.362100694445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46000.362100694445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46000.362100694445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46000.362100694445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46000.362100694445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46000.362100694445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46000.362100694445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46000.362100694445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46000.362100694445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46000.362100694445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46000.362100694445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46000.362100694445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46000.362100694445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46000.362100694445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46000.362100694445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46000.362100694445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46000.362100694445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46000.362100694445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46000.362100694445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46000.362100694445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46000.362100694445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46000.362100694445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46000.362100694445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46000.362100694445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46000.362100694445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46000.362100694445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46000.362100694445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46000.362100694445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46000.362100694445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46000.362100694445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46000.362100694445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46000.362100694445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46000.362100694445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46000.362100694445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46000.362100694445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46000.362100694445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46000.362100694445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46000.362100694445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46000.362100694445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46000.362100694445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46000.362100694445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46000.362100694445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46000.362100694445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46000.362100694445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46000.362100694445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46000.362100694445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46000.362100694445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46000.362100694445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46000.362100694445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46000.362100694445</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296.88138310184877</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1.5679571759246755</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46000.362100694445</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66" ca="1" si="1">IFERROR(NOW()-F5,"")</f>
        <v>4.3871527777810115E-2</v>
      </c>
      <c r="H5" s="91">
        <v>46000.312569444446</v>
      </c>
      <c r="I5" s="107" t="str">
        <f>IFERROR(VLOOKUP(D5,DB!A:F,6,0),"")</f>
        <v>Generator-SG</v>
      </c>
      <c r="J5" s="107" t="str">
        <f>IFERROR(VLOOKUP(D5,DB!A:G,7,0),"")</f>
        <v>No BB Shifted</v>
      </c>
      <c r="K5" s="93" t="s">
        <v>39132</v>
      </c>
      <c r="L5" s="87" t="str">
        <f>IFERROR(VLOOKUP(D5,DB!A:I,9,0),"")</f>
        <v>Latis</v>
      </c>
    </row>
    <row r="6" spans="1:16" ht="15" customHeight="1">
      <c r="A6" s="107"/>
      <c r="B6" s="107" t="str">
        <f>IFERROR(VLOOKUP(D6,DB!A:K,11,0),"")</f>
        <v/>
      </c>
      <c r="C6" s="89"/>
      <c r="D6" s="87"/>
      <c r="E6" s="90"/>
      <c r="F6" s="91"/>
      <c r="G6" s="92">
        <f t="shared" ca="1" si="1"/>
        <v>46000.362100694445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46000.362100694445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46000.362100694445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46000.362100694445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46000.362100694445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46000.362100694445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46000.362100694445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46000.362100694445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46000.362100694445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46000.362100694445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46000.362100694445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46000.362100694445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46000.362100694445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46000.362100694445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46000.362100694445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46000.362100694445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46000.362100694445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46000.362100694445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46000.362100694445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46000.362100694445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46000.362100694445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46000.362100694445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46000.362100694445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46000.362100694445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46000.362100694445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46000.362100694445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46000.362100694445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46000.362100694445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46000.362100694445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46000.362100694445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46000.362100694445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46000.362100694445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46000.362100694445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46000.362100694445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46000.362100694445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46000.362100694445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46000.362100694445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46000.362100694445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46000.362100694445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46000.362100694445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46000.362100694445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46000.362100694445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46000.362100694445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46000.362100694445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46000.362100694445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46000.362100694445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46000.362100694445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46000.362100694445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46000.362100694445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46000.362100694445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46000.362100694445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46000.362100694445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46000.362100694445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46000.362100694445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46000.362100694445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46000.362100694445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46000.362100694445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46000.362100694445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46000.362100694445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46000.362100694445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46000.362100694445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46000.362100694445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46000.362100694445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46000.362100694445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46000.362100694445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46000.362100694445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46000.362100694445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46000.362100694445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46000.362100694445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46000.362100694445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46000.362100694445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46000.362100694445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46000.362100694445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46000.362100694445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46000.362100694445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46000.362100694445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46000.362100694445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46000.362100694445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46000.362100694445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46000.362100694445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46000.362100694445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46000.362100694445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46000.362100694445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46000.362100694445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46000.362100694445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46000.362100694445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46000.362100694445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46000.362100694445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46000.362100694445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46000.362100694445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46000.362100694445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46000.362100694445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46000.362100694445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46000.362100694445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46000.362100694445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46000.362100694445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46000.362100694445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46000.362100694445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46000.362100694445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46000.362100694445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46000.362100694445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46000.362100694445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46000.362100694445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46000.362100694445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46000.362100694445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46000.362100694445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46000.362100694445</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C8" sqref="C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108.53004050925665</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74.173223379628325</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51.700989583332557</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18.988802083331393</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3.2546118055543047</v>
      </c>
      <c r="H6" s="38">
        <v>45997.093599537038</v>
      </c>
      <c r="I6" s="37" t="str">
        <f>IFERROR(VLOOKUP(D6,DB!A:F,6,0),"")</f>
        <v>SCECO</v>
      </c>
      <c r="J6" s="37" t="str">
        <f>IFERROR(VLOOKUP(D6,DB!A:G,7,0),"")</f>
        <v>In progress</v>
      </c>
      <c r="K6" s="37" t="s">
        <v>39142</v>
      </c>
      <c r="L6" s="37" t="str">
        <f>IFERROR(VLOOKUP(D6,DB!A:I,9,0),"")</f>
        <v>Latis</v>
      </c>
    </row>
    <row r="7" spans="1:13" ht="60.75">
      <c r="A7" s="37" t="s">
        <v>39143</v>
      </c>
      <c r="B7" s="37" t="str">
        <f>IFERROR(VLOOKUP(D7,DB!A:K,11,0),"")</f>
        <v>R5</v>
      </c>
      <c r="C7" s="37">
        <v>1</v>
      </c>
      <c r="D7" s="37" t="s">
        <v>34379</v>
      </c>
      <c r="E7" s="37" t="s">
        <v>39106</v>
      </c>
      <c r="F7" s="38">
        <v>46000.097326388888</v>
      </c>
      <c r="G7" s="131">
        <f ca="1">IFERROR(NOW()-F7,"")</f>
        <v>0.26477384259487735</v>
      </c>
      <c r="H7" s="38">
        <v>45999.787118055552</v>
      </c>
      <c r="I7" s="37" t="str">
        <f>IFERROR(VLOOKUP(D7,DB!A:F,6,0),"")</f>
        <v>SCECO</v>
      </c>
      <c r="J7" s="37" t="str">
        <f>IFERROR(VLOOKUP(D7,DB!A:G,7,0),"")</f>
        <v>Weak</v>
      </c>
      <c r="K7" s="37" t="s">
        <v>39144</v>
      </c>
      <c r="L7" s="37" t="str">
        <f>IFERROR(VLOOKUP(D7,DB!A:I,9,0),"")</f>
        <v>Latis</v>
      </c>
    </row>
    <row r="8" spans="1:13">
      <c r="A8" s="37"/>
      <c r="B8" s="37" t="str">
        <f>IFERROR(VLOOKUP(D8,DB!A:K,11,0),"")</f>
        <v>R5</v>
      </c>
      <c r="C8" s="37">
        <v>3</v>
      </c>
      <c r="D8" s="37" t="s">
        <v>38210</v>
      </c>
      <c r="E8" s="37"/>
      <c r="F8" s="38"/>
      <c r="G8" s="131">
        <f ca="1">IFERROR(NOW()-F8,"")</f>
        <v>46000.362100231483</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1">
        <f ca="1">IFERROR(NOW()-F9,"")</f>
        <v>46000.362100231483</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46000.362100231483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46000.362100231483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46000.362100231483</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46000.362100231483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46000.362100231483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46000.362100231483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46000.362100231483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46000.362100231483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46000.362100231483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46000.362100231483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46000.362100231483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46000.362100231483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46000.362100231483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46000.362100231483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46000.362100231483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46000.362100231483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46000.362100231483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46000.362100231483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46000.362100231483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46000.362100231483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46000.362100231483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46000.362100231483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46000.362100231483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46000.362100231483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46000.362100231483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46000.362100231483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46000.362100231483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46000.362100231483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46000.362100231483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46000.362100231483</v>
      </c>
      <c r="H39" s="38"/>
      <c r="I39" s="37" t="str">
        <f>IFERROR(VLOOKUP(D39,DB!A:F,6,0),"")</f>
        <v/>
      </c>
      <c r="J39" s="37" t="str">
        <f>IFERROR(VLOOKUP(D39,DB!A:G,7,0),"")</f>
        <v/>
      </c>
      <c r="K39" s="37"/>
      <c r="L39" s="37" t="str">
        <f>IFERROR(VLOOKUP(D39,DB!A:I,9,0),"")</f>
        <v/>
      </c>
    </row>
    <row r="40" spans="1:12">
      <c r="A40" s="37" t="s">
        <v>39145</v>
      </c>
      <c r="B40" s="37" t="str">
        <f>IFERROR(VLOOKUP(D40,DB!A:K,11,0),"")</f>
        <v>R5</v>
      </c>
      <c r="C40" s="37">
        <v>1</v>
      </c>
      <c r="D40" s="37" t="s">
        <v>38187</v>
      </c>
      <c r="E40" s="37" t="s">
        <v>39106</v>
      </c>
      <c r="F40" s="38">
        <v>46000.087430555555</v>
      </c>
      <c r="G40" s="131">
        <f ca="1">IFERROR(NOW()-F40,"")</f>
        <v>0.27466967592772562</v>
      </c>
      <c r="H40" s="38">
        <v>46000.164756944447</v>
      </c>
      <c r="I40" s="37" t="str">
        <f>IFERROR(VLOOKUP(D40,DB!A:F,6,0),"")</f>
        <v>SCECO</v>
      </c>
      <c r="J40" s="37" t="str">
        <f>IFERROR(VLOOKUP(D40,DB!A:G,7,0),"")</f>
        <v>Haj Removal</v>
      </c>
      <c r="K40" s="37" t="s">
        <v>39146</v>
      </c>
      <c r="L40" s="37" t="str">
        <f>IFERROR(VLOOKUP(D40,DB!A:I,9,0),"")</f>
        <v>Latis</v>
      </c>
    </row>
    <row r="41" spans="1:12">
      <c r="A41" s="37"/>
      <c r="B41" s="37" t="str">
        <f>IFERROR(VLOOKUP(D41,DB!A:K,11,0),"")</f>
        <v/>
      </c>
      <c r="C41" s="37"/>
      <c r="D41" s="37"/>
      <c r="E41" s="37"/>
      <c r="F41" s="38"/>
      <c r="G41" s="131">
        <f ca="1">IFERROR(NOW()-F41,"")</f>
        <v>46000.362100231483</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46000.362100231483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46000.362100231483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46000.362100231483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46000.362100231483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46000.362100231483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46000.362100231483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46000.362100231483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46000.362100231483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46000.362100231483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46000.362100231483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46000.362100231483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46000.362100231483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46000.362100231483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46000.362100231483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46000.362100231483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46000.362100231483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46000.362100231483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46000.362100231483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46000.362100231483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46000.362100231483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46000.362100231483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46000.362100231483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46000.362100231483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46000.362100231483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46000.362100231483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46000.362100231483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46000.362100231483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46000.362100231483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46000.362100231483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46000.362100231483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46000.362100231483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46000.362100231483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46000.362100231483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46000.362100231483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46000.362100231483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46000.362100231483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46000.362100231483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46000.362100231483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46000.362100231483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46000.362100231483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46000.362100231483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46000.362100231483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46000.362100231483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46000.362100231483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46000.362100231483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46000.362100231483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46000.362100231483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46000.362100231483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46000.362100231483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46000.362100231483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46000.362100231483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46000.362100231483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46000.362100231483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46000.362100231483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46000.362100231483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46000.362100231483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46000.362100231483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46000.362100231483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46000.362100231483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46000.362100231483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46000.362100231483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46000.362100231483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46000.362100231483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46000.362100231483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46000.362100231483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46000.362100231483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46000.362100231483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46000.362100231483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46000.362100231483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46000.362100231483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46000.362100231483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46000.362100231483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46000.362100231483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46000.362100231483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46000.362100231483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46000.362100231483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46000.362100231483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46000.362100231483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46000.362100231483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46000.362100231483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46000.362100231483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46000.362100231483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46000.362100231483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46000.362100231483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46000.362100231483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46000.362100231483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46000.362100231483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46000.362100231483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46000.362100231483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46000.362100231483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46000.362100231483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46000.362100231483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46000.362100231483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46000.362100231483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46000.362100231483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46000.362100231483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46000.362100231483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46000.362100231483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46000.362100231483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46000.362100231483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46000.362100231483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46000.362100231483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46000.362100231483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46000.362100231483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46000.362100231483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46000.362100231483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46000.362100231483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46000.362100231483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46000.362100231483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46000.362100231483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46000.362100231483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46000.362100231483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46000.362100231483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46000.362100231483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46000.362100231483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46000.362100231483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46000.362100231483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46000.362100231483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46000.362100231483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46000.362100231483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46000.362100231483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46000.362100231483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46000.362100231483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46000.362100231483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46000.362100231483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46000.362100231483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46000.362100231483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46000.362100231483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46000.362100231483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46000.362100231483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46000.362100231483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46000.362100231483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46000.362100231483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46000.362100231483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46000.362100231483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46000.362100231483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46000.362100231483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46000.362100231483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46000.362100231483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46000.362100231483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46000.362100231483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46000.362100231483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46000.362100231483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46000.362100231483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46000.362100231483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46000.362100231483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46000.362100231483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46000.362100231483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46000.362100231483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46000.362100231483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46000.362100231483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46000.362100231483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46000.362100231483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46000.362100231483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46000.362100231483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46000.362100231483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46000.362100231483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46000.362100231483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46000.362100231483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46000.362100231483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46000.362100231483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46000.362100231483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46000.362100231483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46000.362100231483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46000.362100231483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46000.362100231483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46000.362100231483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46000.362100231483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46000.362100231483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46000.362100231483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46000.362100231483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46000.362100231483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46000.362100231483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46000.362100231483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46000.362100231483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46000.362100231483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46000.362100231483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46000.362100231483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46000.362100231483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46000.362100231483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46000.362100231483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46000.362100231483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46000.362100231483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46000.362100231483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46000.362100231483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46000.362100231483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46000.362100231483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46000.362100231483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46000.362100231483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46000.362100231483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46000.362100231483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46000.362100231483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46000.362100231483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46000.362100231483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46000.362100231483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46000.362100231483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46000.362100231483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46000.362100231483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46000.362100231483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46000.362100231483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46000.362100231483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46000.362100231483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46000.362100231483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46000.362100231483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46000.362100231483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46000.362100231483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46000.362100231483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46000.362100231483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46000.362100231483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46000.362100231483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46000.362100231483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46000.362100231483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46000.362100231483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46000.362100231483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46000.362100231483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46000.362100231483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46000.362100231483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46000.362100231483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46000.362100231483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46000.362100231483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46000.362100231483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46000.362100231483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46000.362100231483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46000.362100231483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46000.362100231483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46000.362100231483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46000.362100231483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46000.362100231483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46000.362100231483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46000.362100231483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46000.362100231483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46000.362100231483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46000.362100231483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46000.362100231483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46000.362100231483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46000.362100231483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46000.362100231483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46000.362100231483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46000.362100231483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46000.362100231483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46000.362100231483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46000.362100231483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46000.362100231483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46000.362100231483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46000.362100231483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46000.362100231483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46000.362100231483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46000.362100231483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46000.362100231483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46000.362100231483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46000.362100231483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46000.362100231483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46000.362100231483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46000.362100231483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46000.362100231483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46000.362100231483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46000.362100231483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46000.362100231483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46000.362100231483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46000.362100231483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46000.362100231483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46000.362100231483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46000.362100231483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46000.362100231483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46000.362100231483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46000.362100231483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46000.362100231483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46000.362100231483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46000.362100231483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46000.362100231483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46000.362100231483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46000.362100231483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46000.362100231483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46000.362100231483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46000.362100231483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46000.362100231483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46000.362100231483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46000.362100231483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46000.362100231483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46000.362100231483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46000.362100231483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46000.362100231483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46000.362100231483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46000.362100231483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46000.362100231483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46000.362100231483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46000.362100231483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46000.362100231483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46000.362100231483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46000.362100231483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46000.362100231483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46000.362100231483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46000.362100231483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46000.362100231483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46000.362100231483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46000.362100231483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46000.362100231483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46000.362100231483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46000.362100231483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46000.362100231483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46000.362100231483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46000.362100231483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46000.362100231483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46000.362100231483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46000.362100231483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46000.362100231483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46000.362100231483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46000.362100231483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46000.362100231483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46000.362100231483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46000.362100231483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46000.362100231483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46000.362100231483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46000.362100231483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46000.362100231483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46000.362100231483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46000.362100231483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46000.362100231483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46000.362100231483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46000.362100231483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46000.362100231483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46000.362100231483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46000.362100231483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46000.362100231483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46000.362100231483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46000.362100231483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46000.362100231483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46000.362100231483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46000.362100231483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46000.362100231483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46000.362100231483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46000.362100231483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46000.362100231483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46000.362100231483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46000.362100231483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46000.362100231483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46000.362100231483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46000.362100231483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46000.362100231483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46000.362100231483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46000.362100231483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46000.362100231483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46000.362100231483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46000.362100231483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46000.362100231483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46000.362100231483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46000.362100231483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46000.362100231483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46000.362100231483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46000.362100231483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46000.362100231483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46000.362100231483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46000.362100231483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46000.362100231483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46000.362100231483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46000.362100231483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46000.362100231483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46000.362100231483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46000.362100231483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46000.362100231483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46000.362100231483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46000.362100231483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46000.362100231483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46000.362100231483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46000.362100231483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46000.362100231483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46000.362100231483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46000.362100231483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46000.362100231483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46000.362100231483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46000.362100231483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46000.362100231483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46000.362100231483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46000.362100231483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46000.362100231483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46000.362100231483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46000.362100231483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46000.362100231483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46000.362100231483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46000.362100231483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46000.362100231483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46000.362100231483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46000.362100231483</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46000.362100231483</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2025-12-09T05:41:28Z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