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04" documentId="120_S{2AC9BD13-BADA-5192-A53E-5A8FF88502F6}" xr6:coauthVersionLast="47" xr6:coauthVersionMax="47" xr10:uidLastSave="{FC59DA29-FFDB-43D2-838B-787C6D2F383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<sst xmlns="http://schemas.openxmlformats.org/spreadsheetml/2006/main" count="181613" uniqueCount="39219">
  <si>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</si>
  <si>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</si>
  <si>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</si>
  <si>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</si>
  <si>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</si>
  <si>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</si>
  <si>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</si>
  <si>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</si>
  <si>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</si>
  <si>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</si>
  <si>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</si>
  <si>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</si>
  <si>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</si>
  <si>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</si>
  <si>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</si>
  <si>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</si>
  <si>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</si>
  <si>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</si>
  <si>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</si>
  <si>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</si>
  <si>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</si>
  <si>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</si>
  <si>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</si>
  <si>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</si>
  <si>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</si>
  <si>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</si>
  <si>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</si>
  <si>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</si>
  <si>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</si>
  <si>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</si>
  <si>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</si>
  <si>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</si>
  <si>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</si>
  <si>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</si>
  <si>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</si>
  <si>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</si>
  <si>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</si>
  <si>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</si>
  <si>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</si>
  <si>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</si>
  <si>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</si>
  <si>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</si>
  <si>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</si>
  <si>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</si>
  <si>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</si>
  <si>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</si>
  <si>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</si>
  <si>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</si>
  <si>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</si>
  <si>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</si>
  <si>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</si>
  <si>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</si>
  <si>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</si>
  <si>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</si>
  <si>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</si>
  <si>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</si>
  <si>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</si>
  <si>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</si>
  <si>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</si>
  <si>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</si>
  <si>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</si>
  <si>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</si>
  <si>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</si>
  <si>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</si>
  <si>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</si>
  <si>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</si>
  <si>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</si>
  <si>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</si>
  <si>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</si>
  <si>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</si>
  <si>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</si>
  <si>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</si>
  <si>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</si>
  <si>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</si>
  <si>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</si>
  <si>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</si>
  <si>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</si>
  <si>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</si>
  <si>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</si>
  <si>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</si>
  <si>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</si>
  <si>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</si>
  <si>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</si>
  <si>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</si>
  <si>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</si>
  <si>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</si>
  <si>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</si>
  <si>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</si>
  <si>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</si>
  <si>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</si>
  <si>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</si>
  <si>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</si>
  <si>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</si>
  <si>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</si>
  <si>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</si>
  <si>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</si>
  <si>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</si>
  <si>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</si>
  <si>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</si>
  <si>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</si>
  <si>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</si>
  <si>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</si>
  <si>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</si>
  <si>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</si>
  <si>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</si>
  <si>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</si>
  <si>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</si>
  <si>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</si>
  <si>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</si>
  <si>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</si>
  <si>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</si>
  <si>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</si>
  <si>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</si>
  <si>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</si>
  <si>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</si>
  <si>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</si>
  <si>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</si>
  <si>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</si>
  <si>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</si>
  <si>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</si>
  <si>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</si>
  <si>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</si>
  <si>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</si>
  <si>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</si>
  <si>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</si>
  <si>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</si>
  <si>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</si>
  <si>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</si>
  <si>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</si>
  <si>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</si>
  <si>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</si>
  <si>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</si>
  <si>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</si>
  <si>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</si>
  <si>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</si>
  <si>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</si>
  <si>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</si>
  <si>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</si>
  <si>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</si>
  <si>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</si>
  <si>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</si>
  <si>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</si>
  <si>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</si>
  <si>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</si>
  <si>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</si>
  <si>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</si>
  <si>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</si>
  <si>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</si>
  <si>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</si>
  <si>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</si>
  <si>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</si>
  <si>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</si>
  <si>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</si>
  <si>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</si>
  <si>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</si>
  <si>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</si>
  <si>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</si>
  <si>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</si>
  <si>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</si>
  <si>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</si>
  <si>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</si>
  <si>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</si>
  <si>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</si>
  <si>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</si>
  <si>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</si>
  <si>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</si>
  <si>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</si>
  <si>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</si>
  <si>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</si>
  <si>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</si>
  <si>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</si>
  <si>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</si>
  <si>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</si>
  <si>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</si>
  <si>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</si>
  <si>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</si>
  <si>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</si>
  <si>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</si>
  <si>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</si>
  <si>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</si>
  <si>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</si>
  <si>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</si>
  <si>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</si>
  <si>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</si>
  <si>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</si>
  <si>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</si>
  <si>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</si>
  <si>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</si>
  <si>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</si>
  <si>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</si>
  <si>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</si>
  <si>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</si>
  <si>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</si>
  <si>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</si>
  <si>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</si>
  <si>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</si>
  <si>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</si>
  <si>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</si>
  <si>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</si>
  <si>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</si>
  <si>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</si>
  <si>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</si>
  <si>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</si>
  <si>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</si>
  <si>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</si>
  <si>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</si>
  <si>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</si>
  <si>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</si>
  <si>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</si>
  <si>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</si>
  <si>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</si>
  <si>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</si>
  <si>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</si>
  <si>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</si>
  <si>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</si>
  <si>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</si>
  <si>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</si>
  <si>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</si>
  <si>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</si>
  <si>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</si>
  <si>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</si>
  <si>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</si>
  <si>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</si>
  <si>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</si>
  <si>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</si>
  <si>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</si>
  <si>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</si>
  <si>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</si>
  <si>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</si>
  <si>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</si>
  <si>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</si>
  <si>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</si>
  <si>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</si>
  <si>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</si>
  <si>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</si>
  <si>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</si>
  <si>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</si>
  <si>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</si>
  <si>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</si>
  <si>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</si>
  <si>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</si>
  <si>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</si>
  <si>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</si>
  <si>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</si>
  <si>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</si>
  <si>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</si>
  <si>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</si>
  <si>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</si>
  <si>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</si>
  <si>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</si>
  <si>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</si>
  <si>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</si>
  <si>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</si>
  <si>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</si>
  <si>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</si>
  <si>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</si>
  <si>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</si>
  <si>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</si>
  <si>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</si>
  <si>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</si>
  <si>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</si>
  <si>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</si>
  <si>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</si>
  <si>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</si>
  <si>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</si>
  <si>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</si>
  <si>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</si>
  <si>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</si>
  <si>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</si>
  <si>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</si>
  <si>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</si>
  <si>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</si>
  <si>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</si>
  <si>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</si>
  <si>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</si>
  <si>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</si>
  <si>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</si>
  <si>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</si>
  <si>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</si>
  <si>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</si>
  <si>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</si>
  <si>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</si>
  <si>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</si>
  <si>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</si>
  <si>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</si>
  <si>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</si>
  <si>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</si>
  <si>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</si>
  <si>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</si>
  <si>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</si>
  <si>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</si>
  <si>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</si>
  <si>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</si>
  <si>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</si>
  <si>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</si>
  <si>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</si>
  <si>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</si>
  <si>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</si>
  <si>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</si>
  <si>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</si>
  <si>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</si>
  <si>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</si>
  <si>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</si>
  <si>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</si>
  <si>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</si>
  <si>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</si>
  <si>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</si>
  <si>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</si>
  <si>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</si>
  <si>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</si>
  <si>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</si>
  <si>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</si>
  <si>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</si>
  <si>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</si>
  <si>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</si>
  <si>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</si>
  <si>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</si>
  <si>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</si>
  <si>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</si>
  <si>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</si>
  <si>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</si>
  <si>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</si>
  <si>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</si>
  <si>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</si>
  <si>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</si>
  <si>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</si>
  <si>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</si>
  <si>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</si>
  <si>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</si>
  <si>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</si>
  <si>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</si>
  <si>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</si>
  <si>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</si>
  <si>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</si>
  <si>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</si>
  <si>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</si>
  <si>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</si>
  <si>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</si>
  <si>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</si>
  <si>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</si>
  <si>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</si>
  <si>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</si>
  <si>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</si>
  <si>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</si>
  <si>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</si>
  <si>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</si>
  <si>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</si>
  <si>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</si>
  <si>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</si>
  <si>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</si>
  <si>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</si>
  <si>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</si>
  <si>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</si>
  <si>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</si>
  <si>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</si>
  <si>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</si>
  <si>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</si>
  <si>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</si>
  <si>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</si>
  <si>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</si>
  <si>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</si>
  <si>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</si>
  <si>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</si>
  <si>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</si>
  <si>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</si>
  <si>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</si>
  <si>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</si>
  <si>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</si>
  <si>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</si>
  <si>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</si>
  <si>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</si>
  <si>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</si>
  <si>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</si>
  <si>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</si>
  <si>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</si>
  <si>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</si>
  <si>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</si>
  <si>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</si>
  <si>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</si>
  <si>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</si>
  <si>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</si>
  <si>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</si>
  <si>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</si>
  <si>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</si>
  <si>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</si>
  <si>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</si>
  <si>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</si>
  <si>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</si>
  <si>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</si>
  <si>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</si>
  <si>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</si>
  <si>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</si>
  <si>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</si>
  <si>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</si>
  <si>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</si>
  <si>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</si>
  <si>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</si>
  <si>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</si>
  <si>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</si>
  <si>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</si>
  <si>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</si>
  <si>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</si>
  <si>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</si>
  <si>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</si>
  <si>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</si>
  <si>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</si>
  <si>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</si>
  <si>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</si>
  <si>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</si>
  <si>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</si>
  <si>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</si>
  <si>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</si>
  <si>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</si>
  <si>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</si>
  <si>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</si>
  <si>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</si>
  <si>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</si>
  <si>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</si>
  <si>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</si>
  <si>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</si>
  <si>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</si>
  <si>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</si>
  <si>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</si>
  <si>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</si>
  <si>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</si>
  <si>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</si>
  <si>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</si>
  <si>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</si>
  <si>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</si>
  <si>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</si>
  <si>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</si>
  <si>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</si>
  <si>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</si>
  <si>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</si>
  <si>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</si>
  <si>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</si>
  <si>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</si>
  <si>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</si>
  <si>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</si>
  <si>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</si>
  <si>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</si>
  <si>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</si>
  <si>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</si>
  <si>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</si>
  <si>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</si>
  <si>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</si>
  <si>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</si>
  <si>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</si>
  <si>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</si>
  <si>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</si>
  <si>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</si>
  <si>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</si>
  <si>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</si>
  <si>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</si>
  <si>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</si>
  <si>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</si>
  <si>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</si>
  <si>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</si>
  <si>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</si>
  <si>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</si>
  <si>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</si>
  <si>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</si>
  <si>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</si>
  <si>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</si>
  <si>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</si>
  <si>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</si>
  <si>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</si>
  <si>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</si>
  <si>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</si>
  <si>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</si>
  <si>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</si>
  <si>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</si>
  <si>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</si>
  <si>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</si>
  <si>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</si>
  <si>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</si>
  <si>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</si>
  <si>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</si>
  <si>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</si>
  <si>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</si>
  <si>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</si>
  <si>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</si>
  <si>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</si>
  <si>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</si>
  <si>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</si>
  <si>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</si>
  <si>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</si>
  <si>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</si>
  <si>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</si>
  <si>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</si>
  <si>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</si>
  <si>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</si>
  <si>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</si>
  <si>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</si>
  <si>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</si>
  <si>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</si>
  <si>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</si>
  <si>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</si>
  <si>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</si>
  <si>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</si>
  <si>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</si>
  <si>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</si>
  <si>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</si>
  <si>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</si>
  <si>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</si>
  <si>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</si>
  <si>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</si>
  <si>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</si>
  <si>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</si>
  <si>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</si>
  <si>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</si>
  <si>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</si>
  <si>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</si>
  <si>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</si>
  <si>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</si>
  <si>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</si>
  <si>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</si>
  <si>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</si>
  <si>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</si>
  <si>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</si>
  <si>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</si>
  <si>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</si>
  <si>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</si>
  <si>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</si>
  <si>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</si>
  <si>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</si>
  <si>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</si>
  <si>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</si>
  <si>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</si>
  <si>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</si>
  <si>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</si>
  <si>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</si>
  <si>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</si>
  <si>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</si>
  <si>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</si>
  <si>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</si>
  <si>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</si>
  <si>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</si>
  <si>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</si>
  <si>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</si>
  <si>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</si>
  <si>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</si>
  <si>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</si>
  <si>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</si>
  <si>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</si>
  <si>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</si>
  <si>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</si>
  <si>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</si>
  <si>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</si>
  <si>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</si>
  <si>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</si>
  <si>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</si>
  <si>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</si>
  <si>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</si>
  <si>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</si>
  <si>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</si>
  <si>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</si>
  <si>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</si>
  <si>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</si>
  <si>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</si>
  <si>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</si>
  <si>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</si>
  <si>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</si>
  <si>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</si>
  <si>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</si>
  <si>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</si>
  <si>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</si>
  <si>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</si>
  <si>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</si>
  <si>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</si>
  <si>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</si>
  <si>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</si>
  <si>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</si>
  <si>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</si>
  <si>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</si>
  <si>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</si>
  <si>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</si>
  <si>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</si>
  <si>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</si>
  <si>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</si>
  <si>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</si>
  <si>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</si>
  <si>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</si>
  <si>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</si>
  <si>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</si>
  <si>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</si>
  <si>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</si>
  <si>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</si>
  <si>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</si>
  <si>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</si>
  <si>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</si>
  <si>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</si>
  <si>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</si>
  <si>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</si>
  <si>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</si>
  <si>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</si>
  <si>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</si>
  <si>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</si>
  <si>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</si>
  <si>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</si>
  <si>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</si>
  <si>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</si>
  <si>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</si>
  <si>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</si>
  <si>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</si>
  <si>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</si>
  <si>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</si>
  <si>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</si>
  <si>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</si>
  <si>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</si>
  <si>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</si>
  <si>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</si>
  <si>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</si>
  <si>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</si>
  <si>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</si>
  <si>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</si>
  <si>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</si>
  <si>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</si>
  <si>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</si>
  <si>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</si>
  <si>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</si>
  <si>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</si>
  <si>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</si>
  <si>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</si>
  <si>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</si>
  <si>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</si>
  <si>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</si>
  <si>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</si>
  <si>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</si>
  <si>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</si>
  <si>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</si>
  <si>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</si>
  <si>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</si>
  <si>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</si>
  <si>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</si>
  <si>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</si>
  <si>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</si>
  <si>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</si>
  <si>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</si>
  <si>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</si>
  <si>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</si>
  <si>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</si>
  <si>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</si>
  <si>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</si>
  <si>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</si>
  <si>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</si>
  <si>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</si>
  <si>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</si>
  <si>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</si>
  <si>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</si>
  <si>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</si>
  <si>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</si>
  <si>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</si>
  <si>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</si>
  <si>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</si>
  <si>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</si>
  <si>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</si>
  <si>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</si>
  <si>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</si>
  <si>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</si>
  <si>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</si>
  <si>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</si>
  <si>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</si>
  <si>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</si>
  <si>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</si>
  <si>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</si>
  <si>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</si>
  <si>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</si>
  <si>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</si>
  <si>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</si>
  <si>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</si>
  <si>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</si>
  <si>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</si>
  <si>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</si>
  <si>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</si>
  <si>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</si>
  <si>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</si>
  <si>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</si>
  <si>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</si>
  <si>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</si>
  <si>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</si>
  <si>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</si>
  <si>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</si>
  <si>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</si>
  <si>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</si>
  <si>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</si>
  <si>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</si>
  <si>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</si>
  <si>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</si>
  <si>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</si>
  <si>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</si>
  <si>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</si>
  <si>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</si>
  <si>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</si>
  <si>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</si>
  <si>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</si>
  <si>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</si>
  <si>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</si>
  <si>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</si>
  <si>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</si>
  <si>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</si>
  <si>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</si>
  <si>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</si>
  <si>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</si>
  <si>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</si>
  <si>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</si>
  <si>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</si>
  <si>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</si>
  <si>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</si>
  <si>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</si>
  <si>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</si>
  <si>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</si>
  <si>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</si>
  <si>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</si>
  <si>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</si>
  <si>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</si>
  <si>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</si>
  <si>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</si>
  <si>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</si>
  <si>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</si>
  <si>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</si>
  <si>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</si>
  <si>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</si>
  <si>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</si>
  <si>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</si>
  <si>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</si>
  <si>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</si>
  <si>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</si>
  <si>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</si>
  <si>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</si>
  <si>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</si>
  <si>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</si>
  <si>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</si>
  <si>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</si>
  <si>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</si>
  <si>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</si>
  <si>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</si>
  <si>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</si>
  <si>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</si>
  <si>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</si>
  <si>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</si>
  <si>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</si>
  <si>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</si>
  <si>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</si>
  <si>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</si>
  <si>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</si>
  <si>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</si>
  <si>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</si>
  <si>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</si>
  <si>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</si>
  <si>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</si>
  <si>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</si>
  <si>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</si>
  <si>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</si>
  <si>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</si>
  <si>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</si>
  <si>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</si>
  <si>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</si>
  <si>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</si>
  <si>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</si>
  <si>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</si>
  <si>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</si>
  <si>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</si>
  <si>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</si>
  <si>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</si>
  <si>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</si>
  <si>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</si>
  <si>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</si>
  <si>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</si>
  <si>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</si>
  <si>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</si>
  <si>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</si>
  <si>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</si>
  <si>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</si>
  <si>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</si>
  <si>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</si>
  <si>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</si>
  <si>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</si>
  <si>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</si>
  <si>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</si>
  <si>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</si>
  <si>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</si>
  <si>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</si>
  <si>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</si>
  <si>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</si>
  <si>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</si>
  <si>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</si>
  <si>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</si>
  <si>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</si>
  <si>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</si>
  <si>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</si>
  <si>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</si>
  <si>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</si>
  <si>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</si>
  <si>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</si>
  <si>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</si>
  <si>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</si>
  <si>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</si>
  <si>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</si>
  <si>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</si>
  <si>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</si>
  <si>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</si>
  <si>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</si>
  <si>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</si>
  <si>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</si>
  <si>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</si>
  <si>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</si>
  <si>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</si>
  <si>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</si>
  <si>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</si>
  <si>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</si>
  <si>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</si>
  <si>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</si>
  <si>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</si>
  <si>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</si>
  <si>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</si>
  <si>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</si>
  <si>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</si>
  <si>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</si>
  <si>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</si>
  <si>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</si>
  <si>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</si>
  <si>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</si>
  <si>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</si>
  <si>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</si>
  <si>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</si>
  <si>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</si>
  <si>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</si>
  <si>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</si>
  <si>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</si>
  <si>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</si>
  <si>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</si>
  <si>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</si>
  <si>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</si>
  <si>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</si>
  <si>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</si>
  <si>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</si>
  <si>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</si>
  <si>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</si>
  <si>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</si>
  <si>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</si>
  <si>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</si>
  <si>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</si>
  <si>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</si>
  <si>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</si>
  <si>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</si>
  <si>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</si>
  <si>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</si>
  <si>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</si>
  <si>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</si>
  <si>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</si>
  <si>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</si>
  <si>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</si>
  <si>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</si>
  <si>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</si>
  <si>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</si>
  <si>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</si>
  <si>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</si>
  <si>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</si>
  <si>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</si>
  <si>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</si>
  <si>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</si>
  <si>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</si>
  <si>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</si>
  <si>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</si>
  <si>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</si>
  <si>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</si>
  <si>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</si>
  <si>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</si>
  <si>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</si>
  <si>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</si>
  <si>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</si>
  <si>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</si>
  <si>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</si>
  <si>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</si>
  <si>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</si>
  <si>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</si>
  <si>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</si>
  <si>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</si>
  <si>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</si>
  <si>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</si>
  <si>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</si>
  <si>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</si>
  <si>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</si>
  <si>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</si>
  <si>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</si>
  <si>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</si>
  <si>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</si>
  <si>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</si>
  <si>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</si>
  <si>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</si>
  <si>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</si>
  <si>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</si>
  <si>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</si>
  <si>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</si>
  <si>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</si>
  <si>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</si>
  <si>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</si>
  <si>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</si>
  <si>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</si>
  <si>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</si>
  <si>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</si>
  <si>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</si>
  <si>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</si>
  <si>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</si>
  <si>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</si>
  <si>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</si>
  <si>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</si>
  <si>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</si>
  <si>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</si>
  <si>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</si>
  <si>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</si>
  <si>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</si>
  <si>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</si>
  <si>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</si>
  <si>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</si>
  <si>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</si>
  <si>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</si>
  <si>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</si>
  <si>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</si>
  <si>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</si>
  <si>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</si>
  <si>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</si>
  <si>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</si>
  <si>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</si>
  <si>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</si>
  <si>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</si>
  <si>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</si>
  <si>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</si>
  <si>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</si>
  <si>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</si>
  <si>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</si>
  <si>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</si>
  <si>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</si>
  <si>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</si>
  <si>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</si>
  <si>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</si>
  <si>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</si>
  <si>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</si>
  <si>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</si>
  <si>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</si>
  <si>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</si>
  <si>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</si>
  <si>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</si>
  <si>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</si>
  <si>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</si>
  <si>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</si>
  <si>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</si>
  <si>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</si>
  <si>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</si>
  <si>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</si>
  <si>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</si>
  <si>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</si>
  <si>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</si>
  <si>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</si>
  <si>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</si>
  <si>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</si>
  <si>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</si>
  <si>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</si>
  <si>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</si>
  <si>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</si>
  <si>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</si>
  <si>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</si>
  <si>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</si>
  <si>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</si>
  <si>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</si>
  <si>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</si>
  <si>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</si>
  <si>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</si>
  <si>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</si>
  <si>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</si>
  <si>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</si>
  <si>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</si>
  <si>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</si>
  <si>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</si>
  <si>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</si>
  <si>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</si>
  <si>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</si>
  <si>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</si>
  <si>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</si>
  <si>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</si>
  <si>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</si>
  <si>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</si>
  <si>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</si>
  <si>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</si>
  <si>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</si>
  <si>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</si>
  <si>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</si>
  <si>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</si>
  <si>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</si>
  <si>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</si>
  <si>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</si>
  <si>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</si>
  <si>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</si>
  <si>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</si>
  <si>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</si>
  <si>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</si>
  <si>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</si>
  <si>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</si>
  <si>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</si>
  <si>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</si>
  <si>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</si>
  <si>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</si>
  <si>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</si>
  <si>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</si>
  <si>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</si>
  <si>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</si>
  <si>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</si>
  <si>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</si>
  <si>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</si>
  <si>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</si>
  <si>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</si>
  <si>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</si>
  <si>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</si>
  <si>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</si>
  <si>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</si>
  <si>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</si>
  <si>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</si>
  <si>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</si>
  <si>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</si>
  <si>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</si>
  <si>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</si>
  <si>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</si>
  <si>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</si>
  <si>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</si>
  <si>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</si>
  <si>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</si>
  <si>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</si>
  <si>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</si>
  <si>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</si>
  <si>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</si>
  <si>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</si>
  <si>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</si>
  <si>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</si>
  <si>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</si>
  <si>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</si>
  <si>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</si>
  <si>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</si>
  <si>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</si>
  <si>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</si>
  <si>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</si>
  <si>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</si>
  <si>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</si>
  <si>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</si>
  <si>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</si>
  <si>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</si>
  <si>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</si>
  <si>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</si>
  <si>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</si>
  <si>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</si>
  <si>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</si>
  <si>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</si>
  <si>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</si>
  <si>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</si>
  <si>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</si>
  <si>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</si>
  <si>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</si>
  <si>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</si>
  <si>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</si>
  <si>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</si>
  <si>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</si>
  <si>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</si>
  <si>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</si>
  <si>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</si>
  <si>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</si>
  <si>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</si>
  <si>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</si>
  <si>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</si>
  <si>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</si>
  <si>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</si>
  <si>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</si>
  <si>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</si>
  <si>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</si>
  <si>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</si>
  <si>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</si>
  <si>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</si>
  <si>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</si>
  <si>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</si>
  <si>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</si>
  <si>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</si>
  <si>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</si>
  <si>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</si>
  <si>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</si>
  <si>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</si>
  <si>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</si>
  <si>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</si>
  <si>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</si>
  <si>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</si>
  <si>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</si>
  <si>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</si>
  <si>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</si>
  <si>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</si>
  <si>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</si>
  <si>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</si>
  <si>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</si>
  <si>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</si>
  <si>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</si>
  <si>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</si>
  <si>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</si>
  <si>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</si>
  <si>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</si>
  <si>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</si>
  <si>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</si>
  <si>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</si>
  <si>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</si>
  <si>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</si>
  <si>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</si>
  <si>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</si>
  <si>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</si>
  <si>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</si>
  <si>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</si>
  <si>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</si>
  <si>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</si>
  <si>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</si>
  <si>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</si>
  <si>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</si>
  <si>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</si>
  <si>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</si>
  <si>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</si>
  <si>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</si>
  <si>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</si>
  <si>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</si>
  <si>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</si>
  <si>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</si>
  <si>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</si>
  <si>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</si>
  <si>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</si>
  <si>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</si>
  <si>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</si>
  <si>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</si>
  <si>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</si>
  <si>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</si>
  <si>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</si>
  <si>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</si>
  <si>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</si>
  <si>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</si>
  <si>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</si>
  <si>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</si>
  <si>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</si>
  <si>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</si>
  <si>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</si>
  <si>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</si>
  <si>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</si>
  <si>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</si>
  <si>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</si>
  <si>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</si>
  <si>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</si>
  <si>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</si>
  <si>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</si>
  <si>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</si>
  <si>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</si>
  <si>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</si>
  <si>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</si>
  <si>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</si>
  <si>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</si>
  <si>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</si>
  <si>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</si>
  <si>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</si>
  <si>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</si>
  <si>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</si>
  <si>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</si>
  <si>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</si>
  <si>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</si>
  <si>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</si>
  <si>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</si>
  <si>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</si>
  <si>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</si>
  <si>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</si>
  <si>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</si>
  <si>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</si>
  <si>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</si>
  <si>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</si>
  <si>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</si>
  <si>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</si>
  <si>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</si>
  <si>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</si>
  <si>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</si>
  <si>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</si>
  <si>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</si>
  <si>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</si>
  <si>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</si>
  <si>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</si>
  <si>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</si>
  <si>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</si>
  <si>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</si>
  <si>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</si>
  <si>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</si>
  <si>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</si>
  <si>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</si>
  <si>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</si>
  <si>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</si>
  <si>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</si>
  <si>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</si>
  <si>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</si>
  <si>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</si>
  <si>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</si>
  <si>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</si>
  <si>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</si>
  <si>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</si>
  <si>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</si>
  <si>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</si>
  <si>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</si>
  <si>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</si>
  <si>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</si>
  <si>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</si>
  <si>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</si>
  <si>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</si>
  <si>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</si>
  <si>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</si>
  <si>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</si>
  <si>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</si>
  <si>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</si>
  <si>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</si>
  <si>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</si>
  <si>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</si>
  <si>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</si>
  <si>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</si>
  <si>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</si>
  <si>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</si>
  <si>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</si>
  <si>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</si>
  <si>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</si>
  <si>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</si>
  <si>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</si>
  <si>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</si>
  <si>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</si>
  <si>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</si>
  <si>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</si>
  <si>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</si>
  <si>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</si>
  <si>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</si>
  <si>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</si>
  <si>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</si>
  <si>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</si>
  <si>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</si>
  <si>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</si>
  <si>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</si>
  <si>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</si>
  <si>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</si>
  <si>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</si>
  <si>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</si>
  <si>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</si>
  <si>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</si>
  <si>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</si>
  <si>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</si>
  <si>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</si>
  <si>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</si>
  <si>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</si>
  <si>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</si>
  <si>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</si>
  <si>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</si>
  <si>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</si>
  <si>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</si>
  <si>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</si>
  <si>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</si>
  <si>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</si>
  <si>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</si>
  <si>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</si>
  <si>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</si>
  <si>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</si>
  <si>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</si>
  <si>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</si>
  <si>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</si>
  <si>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</si>
  <si>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</si>
  <si>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</si>
  <si>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</si>
  <si>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</si>
  <si>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</si>
  <si>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</si>
  <si>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</si>
  <si>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</si>
  <si>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</si>
  <si>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</si>
  <si>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</si>
  <si>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</si>
  <si>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</si>
  <si>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</si>
  <si>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</si>
  <si>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</si>
  <si>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</si>
  <si>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</si>
  <si>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</si>
  <si>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</si>
  <si>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</si>
  <si>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</si>
  <si>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</si>
  <si>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</si>
  <si>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</si>
  <si>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</si>
  <si>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</si>
  <si>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</si>
  <si>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</si>
  <si>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</si>
  <si>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</si>
  <si>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</si>
  <si>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</si>
  <si>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</si>
  <si>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</si>
  <si>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</si>
  <si>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</si>
  <si>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</si>
  <si>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</si>
  <si>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</si>
  <si>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</si>
  <si>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</si>
  <si>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</si>
  <si>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</si>
  <si>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</si>
  <si>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</si>
  <si>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</si>
  <si>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</si>
  <si>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</si>
  <si>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</si>
  <si>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</si>
  <si>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</si>
  <si>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</si>
  <si>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</si>
  <si>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</si>
  <si>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</si>
  <si>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</si>
  <si>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</si>
  <si>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</si>
  <si>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</si>
  <si>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</si>
  <si>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</si>
  <si>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</si>
  <si>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</si>
  <si>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</si>
  <si>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</si>
  <si>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</si>
  <si>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</si>
  <si>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</si>
  <si>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</si>
  <si>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</si>
  <si>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</si>
  <si>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</si>
  <si>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</si>
  <si>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</si>
  <si>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</si>
  <si>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</si>
  <si>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</si>
  <si>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</si>
  <si>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</si>
  <si>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</si>
  <si>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</si>
  <si>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</si>
  <si>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</si>
  <si>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</si>
  <si>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</si>
  <si>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</si>
  <si>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</si>
  <si>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</si>
  <si>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</si>
  <si>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</si>
  <si>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</si>
  <si>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</si>
  <si>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</si>
  <si>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</si>
  <si>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</si>
  <si>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</si>
  <si>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</si>
  <si>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</si>
  <si>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</si>
  <si>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</si>
  <si>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</si>
  <si>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</si>
  <si>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</si>
  <si>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</si>
  <si>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</si>
  <si>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</si>
  <si>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</si>
  <si>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</si>
  <si>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</si>
  <si>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</si>
  <si>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</si>
  <si>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</si>
  <si>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</si>
  <si>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</si>
  <si>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</si>
  <si>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</si>
  <si>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</si>
  <si>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</si>
  <si>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</si>
  <si>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</si>
  <si>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</si>
  <si>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</si>
  <si>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</si>
  <si>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</si>
  <si>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</si>
  <si>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</si>
  <si>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</si>
  <si>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</si>
  <si>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</si>
  <si>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</si>
  <si>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</si>
  <si>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</si>
  <si>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</si>
  <si>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</si>
  <si>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</si>
  <si>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</si>
  <si>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</si>
  <si>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</si>
  <si>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</si>
  <si>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</si>
  <si>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</si>
  <si>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</si>
  <si>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</si>
  <si>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</si>
  <si>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</si>
  <si>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</si>
  <si>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</si>
  <si>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</si>
  <si>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</si>
  <si>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</si>
  <si>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</si>
  <si>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</si>
  <si>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</si>
  <si>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</si>
  <si>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</si>
  <si>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</si>
  <si>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</si>
  <si>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</si>
  <si>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</si>
  <si>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</si>
  <si>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</si>
  <si>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</si>
  <si>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</si>
  <si>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</si>
  <si>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</si>
  <si>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</si>
  <si>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</si>
  <si>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</si>
  <si>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</si>
  <si>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</si>
  <si>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</si>
  <si>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</si>
  <si>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</si>
  <si>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</si>
  <si>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</si>
  <si>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</si>
  <si>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</si>
  <si>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</si>
  <si>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</si>
  <si>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</si>
  <si>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</si>
  <si>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</si>
  <si>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</si>
  <si>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</si>
  <si>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</si>
  <si>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</si>
  <si>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</si>
  <si>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</si>
  <si>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</si>
  <si>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</si>
  <si>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</si>
  <si>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</si>
  <si>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</si>
  <si>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</si>
  <si>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</si>
  <si>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</si>
  <si>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</si>
  <si>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</si>
  <si>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</si>
  <si>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</si>
  <si>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</si>
  <si>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</si>
  <si>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</si>
  <si>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</si>
  <si>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</si>
  <si>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</si>
  <si>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</si>
  <si>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</si>
  <si>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</si>
  <si>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</si>
  <si>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</si>
  <si>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</si>
  <si>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</si>
  <si>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</si>
  <si>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</si>
  <si>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</si>
  <si>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</si>
  <si>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</si>
  <si>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</si>
  <si>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</si>
  <si>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</si>
  <si>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</si>
  <si>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</si>
  <si>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</si>
  <si>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</si>
  <si>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</si>
  <si>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</si>
  <si>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</si>
  <si>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</si>
  <si>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</si>
  <si>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</si>
  <si>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</si>
  <si>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</si>
  <si>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</si>
  <si>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</si>
  <si>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</si>
  <si>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</si>
  <si>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</si>
  <si>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</si>
  <si>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</si>
  <si>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</si>
  <si>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</si>
  <si>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</si>
  <si>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</si>
  <si>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</si>
  <si>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</si>
  <si>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</si>
  <si>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</si>
  <si>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</si>
  <si>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</si>
  <si>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</si>
  <si>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</si>
  <si>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</si>
  <si>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</si>
  <si>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</si>
  <si>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</si>
  <si>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</si>
  <si>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</si>
  <si>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</si>
  <si>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</si>
  <si>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</si>
  <si>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</si>
  <si>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</si>
  <si>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</si>
  <si>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</si>
  <si>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</si>
  <si>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</si>
  <si>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</si>
  <si>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</si>
  <si>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</si>
  <si>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</si>
  <si>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</si>
  <si>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</si>
  <si>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</si>
  <si>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</si>
  <si>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</si>
  <si>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</si>
  <si>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</si>
  <si>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</si>
  <si>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</si>
  <si>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</si>
  <si>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</si>
  <si>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</si>
  <si>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</si>
  <si>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</si>
  <si>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</si>
  <si>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</si>
  <si>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</si>
  <si>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</si>
  <si>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</si>
  <si>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</si>
  <si>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</si>
  <si>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</si>
  <si>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</si>
  <si>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</si>
  <si>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</si>
  <si>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</si>
  <si>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</si>
  <si>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</si>
  <si>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</si>
  <si>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</si>
  <si>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</si>
  <si>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</si>
  <si>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</si>
  <si>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</si>
  <si>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</si>
  <si>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</si>
  <si>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</si>
  <si>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</si>
  <si>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</si>
  <si>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</si>
  <si>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</si>
  <si>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</si>
  <si>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</si>
  <si>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</si>
  <si>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</si>
  <si>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</si>
  <si>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</si>
  <si>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</si>
  <si>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</si>
  <si>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</si>
  <si>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</si>
  <si>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</si>
  <si>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</si>
  <si>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</si>
  <si>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</si>
  <si>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</si>
  <si>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</si>
  <si>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</si>
  <si>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</si>
  <si>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</si>
  <si>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</si>
  <si>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</si>
  <si>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</si>
  <si>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</si>
  <si>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</si>
  <si>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</si>
  <si>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</si>
  <si>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</si>
  <si>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</si>
  <si>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</si>
  <si>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</si>
  <si>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</si>
  <si>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</si>
  <si>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</si>
  <si>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</si>
  <si>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</si>
  <si>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</si>
  <si>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</si>
  <si>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</si>
  <si>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</si>
  <si>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</si>
  <si>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</si>
  <si>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</si>
  <si>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</si>
  <si>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</si>
  <si>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</si>
  <si>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</si>
  <si>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</si>
  <si>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</si>
  <si>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</si>
  <si>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</si>
  <si>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</si>
  <si>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</si>
  <si>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</si>
  <si>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</si>
  <si>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</si>
  <si>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</si>
  <si>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</si>
  <si>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</si>
  <si>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</si>
  <si>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</si>
  <si>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</si>
  <si>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</si>
  <si>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</si>
  <si>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</si>
  <si>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</si>
  <si>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</si>
  <si>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</si>
  <si>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</si>
  <si>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</si>
  <si>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</si>
  <si>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</si>
  <si>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</si>
  <si>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</si>
  <si>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</si>
  <si>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</si>
  <si>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</si>
  <si>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</si>
  <si>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</si>
  <si>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</si>
  <si>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</si>
  <si>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</si>
  <si>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</si>
  <si>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</si>
  <si>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</si>
  <si>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</si>
  <si>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</si>
  <si>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</si>
  <si>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</si>
  <si>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</si>
  <si>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</si>
  <si>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</si>
  <si>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</si>
  <si>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</si>
  <si>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</si>
  <si>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</si>
  <si>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</si>
  <si>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</si>
  <si>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</si>
  <si>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</si>
  <si>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</si>
  <si>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</si>
  <si>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</si>
  <si>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</si>
  <si>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</si>
  <si>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</si>
  <si>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</si>
  <si>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</si>
  <si>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</si>
  <si>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</si>
  <si>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</si>
  <si>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</si>
  <si>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</si>
  <si>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</si>
  <si>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</si>
  <si>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</si>
  <si>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</si>
  <si>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</si>
  <si>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</si>
  <si>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</si>
  <si>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</si>
  <si>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</si>
  <si>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</si>
  <si>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</si>
  <si>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</si>
  <si>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</si>
  <si>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</si>
  <si>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</si>
  <si>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</si>
  <si>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</si>
  <si>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</si>
  <si>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</si>
  <si>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</si>
  <si>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</si>
  <si>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</si>
  <si>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</si>
  <si>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</si>
  <si>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</si>
  <si>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</si>
  <si>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</si>
  <si>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</si>
  <si>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</si>
  <si>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</si>
  <si>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</si>
  <si>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</si>
  <si>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</si>
  <si>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</si>
  <si>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</si>
  <si>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</si>
  <si>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</si>
  <si>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</si>
  <si>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</si>
  <si>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</si>
  <si>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</si>
  <si>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</si>
  <si>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</si>
  <si>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</si>
  <si>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</si>
  <si>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</si>
  <si>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</si>
  <si>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</si>
  <si>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</si>
  <si>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</si>
  <si>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</si>
  <si>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</si>
  <si>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</si>
  <si>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</si>
  <si>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</si>
  <si>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</si>
  <si>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</si>
  <si>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</si>
  <si>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</si>
  <si>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</si>
  <si>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</si>
  <si>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</si>
  <si>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</si>
  <si>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</si>
  <si>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</si>
  <si>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</si>
  <si>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</si>
  <si>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</si>
  <si>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</si>
  <si>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</si>
  <si>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</si>
  <si>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</si>
  <si>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</si>
  <si>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</si>
  <si>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</si>
  <si>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</si>
  <si>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</si>
  <si>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</si>
  <si>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</si>
  <si>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</si>
  <si>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</si>
  <si>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</si>
  <si>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</si>
  <si>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</si>
  <si>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</si>
  <si>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</si>
  <si>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</si>
  <si>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</si>
  <si>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</si>
  <si>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</si>
  <si>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</si>
  <si>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</si>
  <si>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</si>
  <si>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</si>
  <si>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</si>
  <si>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</si>
  <si>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</si>
  <si>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</si>
  <si>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</si>
  <si>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</si>
  <si>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</si>
  <si>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</si>
  <si>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</si>
  <si>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</si>
  <si>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</si>
  <si>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</si>
  <si>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</si>
  <si>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</si>
  <si>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</si>
  <si>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</si>
  <si>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</si>
  <si>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</si>
  <si>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</si>
  <si>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</si>
  <si>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</si>
  <si>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</si>
  <si>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</si>
  <si>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</si>
  <si>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</si>
  <si>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</si>
  <si>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</si>
  <si>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</si>
  <si>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</si>
  <si>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</si>
  <si>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</si>
  <si>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</si>
  <si>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</si>
  <si>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</si>
  <si>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</si>
  <si>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</si>
  <si>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</si>
  <si>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</si>
  <si>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</si>
  <si>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</si>
  <si>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</si>
  <si>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</si>
  <si>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</si>
  <si>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</si>
  <si>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</si>
  <si>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</si>
  <si>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</si>
  <si>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</si>
  <si>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</si>
  <si>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</si>
  <si>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</si>
  <si>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</si>
  <si>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</si>
  <si>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</si>
  <si>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</si>
  <si>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</si>
  <si>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</si>
  <si>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</si>
  <si>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</si>
  <si>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</si>
  <si>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</si>
  <si>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</si>
  <si>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</si>
  <si>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</si>
  <si>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</si>
  <si>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</si>
  <si>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</si>
  <si>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</si>
  <si>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</si>
  <si>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</si>
  <si>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</si>
  <si>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</si>
  <si>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</si>
  <si>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</si>
  <si>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</si>
  <si>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</si>
  <si>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</si>
  <si>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</si>
  <si>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</si>
  <si>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</si>
  <si>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</si>
  <si>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</si>
  <si>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</si>
  <si>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</si>
  <si>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</si>
  <si>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</si>
  <si>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</si>
  <si>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</si>
  <si>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</si>
  <si>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</si>
  <si>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</si>
  <si>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</si>
  <si>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</si>
  <si>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</si>
  <si>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</si>
  <si>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</si>
  <si>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</si>
  <si>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</si>
  <si>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</si>
  <si>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</si>
  <si>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</si>
  <si>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</si>
  <si>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</si>
  <si>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</si>
  <si>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</si>
  <si>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</si>
  <si>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</si>
  <si>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</si>
  <si>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</si>
  <si>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</si>
  <si>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</si>
  <si>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</si>
  <si>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</si>
  <si>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</si>
  <si>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</si>
  <si>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</si>
  <si>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</si>
  <si>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</si>
  <si>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</si>
  <si>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</si>
  <si>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</si>
  <si>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</si>
  <si>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</si>
  <si>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</si>
  <si>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</si>
  <si>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</si>
  <si>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</si>
  <si>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</si>
  <si>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</si>
  <si>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</si>
  <si>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</si>
  <si>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</si>
  <si>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</si>
  <si>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</si>
  <si>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</si>
  <si>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</si>
  <si>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</si>
  <si>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</si>
  <si>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</si>
  <si>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</si>
  <si>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</si>
  <si>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</si>
  <si>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</si>
  <si>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</si>
  <si>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</si>
  <si>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</si>
  <si>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</si>
  <si>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</si>
  <si>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</si>
  <si>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</si>
  <si>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</si>
  <si>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</si>
  <si>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</si>
  <si>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</si>
  <si>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</si>
  <si>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</si>
  <si>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</si>
  <si>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</si>
  <si>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</si>
  <si>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</si>
  <si>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</si>
  <si>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</si>
  <si>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</si>
  <si>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</si>
  <si>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</si>
  <si>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</si>
  <si>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</si>
  <si>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</si>
  <si>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</si>
  <si>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</si>
  <si>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</si>
  <si>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</si>
  <si>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</si>
  <si>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</si>
  <si>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</si>
  <si>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</si>
  <si>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</si>
  <si>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</si>
  <si>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</si>
  <si>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</si>
  <si>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</si>
  <si>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</si>
  <si>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</si>
  <si>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</si>
  <si>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</si>
  <si>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</si>
  <si>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</si>
  <si>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</si>
  <si>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</si>
  <si>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</si>
  <si>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</si>
  <si>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</si>
  <si>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</si>
  <si>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</si>
  <si>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</si>
  <si>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</si>
  <si>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</si>
  <si>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</si>
  <si>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</si>
  <si>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</si>
  <si>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</si>
  <si>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</si>
  <si>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</si>
  <si>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</si>
  <si>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</si>
  <si>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</si>
  <si>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</si>
  <si>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</si>
  <si>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</si>
  <si>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</si>
  <si>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</si>
  <si>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</si>
  <si>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</si>
  <si>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</si>
  <si>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</si>
  <si>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</si>
  <si>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</si>
  <si>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</si>
  <si>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</si>
  <si>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</si>
  <si>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</si>
  <si>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</si>
  <si>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</si>
  <si>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</si>
  <si>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</si>
  <si>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</si>
  <si>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</si>
  <si>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</si>
  <si>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</si>
  <si>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</si>
  <si>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</si>
  <si>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</si>
  <si>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</si>
  <si>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</si>
  <si>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</si>
  <si>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</si>
  <si>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</si>
  <si>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</si>
  <si>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</si>
  <si>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</si>
  <si>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</si>
  <si>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</si>
  <si>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</si>
  <si>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</si>
  <si>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</si>
  <si>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</si>
  <si>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</si>
  <si>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</si>
  <si>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</si>
  <si>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</si>
  <si>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</si>
  <si>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</si>
  <si>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</si>
  <si>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</si>
  <si>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</si>
  <si>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</si>
  <si>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</si>
  <si>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</si>
  <si>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</si>
  <si>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</si>
  <si>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</si>
  <si>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</si>
  <si>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</si>
  <si>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</si>
  <si>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</si>
  <si>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</si>
  <si>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</si>
  <si>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</si>
  <si>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</si>
  <si>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</si>
  <si>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</si>
  <si>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</si>
  <si>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</si>
  <si>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</si>
  <si>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</si>
  <si>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</si>
  <si>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</si>
  <si>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</si>
  <si>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</si>
  <si>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</si>
  <si>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</si>
  <si>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</si>
  <si>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</si>
  <si>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</si>
  <si>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</si>
  <si>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</si>
  <si>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</si>
  <si>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</si>
  <si>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</si>
  <si>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</si>
  <si>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</si>
  <si>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</si>
  <si>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</si>
  <si>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</si>
  <si>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</si>
  <si>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</si>
  <si>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</si>
  <si>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</si>
  <si>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</si>
  <si>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</si>
  <si>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</si>
  <si>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</si>
  <si>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</si>
  <si>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</si>
  <si>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</si>
  <si>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</si>
  <si>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</si>
  <si>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</si>
  <si>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</si>
  <si>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</si>
  <si>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</si>
  <si>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</si>
  <si>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</si>
  <si>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</si>
  <si>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</si>
  <si>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</si>
  <si>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</si>
  <si>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</si>
  <si>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</si>
  <si>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</si>
  <si>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</si>
  <si>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</si>
  <si>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</si>
  <si>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</si>
  <si>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</si>
  <si>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</si>
  <si>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</si>
  <si>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</si>
  <si>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</si>
  <si>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</si>
  <si>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</si>
  <si>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</si>
  <si>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</si>
  <si>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</si>
  <si>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</si>
  <si>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</si>
  <si>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</si>
  <si>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</si>
  <si>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</si>
  <si>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</si>
  <si>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</si>
  <si>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</si>
  <si>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</si>
  <si>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</si>
  <si>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</si>
  <si>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</si>
  <si>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</si>
  <si>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</si>
  <si>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</si>
  <si>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</si>
  <si>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</si>
  <si>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</si>
  <si>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</si>
  <si>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</si>
  <si>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</si>
  <si>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</si>
  <si>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</si>
  <si>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</si>
  <si>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</si>
  <si>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</si>
  <si>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</si>
  <si>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</si>
  <si>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</si>
  <si>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</si>
  <si>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</si>
  <si>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</si>
  <si>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</si>
  <si>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</si>
  <si>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</si>
  <si>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</si>
  <si>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</si>
  <si>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</si>
  <si>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</si>
  <si>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</si>
  <si>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</si>
  <si>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</si>
  <si>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</si>
  <si>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</si>
  <si>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</si>
  <si>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</si>
  <si>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</si>
  <si>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</si>
  <si>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</si>
  <si>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</si>
  <si>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</si>
  <si>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</si>
  <si>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</si>
  <si>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</si>
  <si>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</si>
  <si>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</si>
  <si>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</si>
  <si>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</si>
  <si>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</si>
  <si>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</si>
  <si>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</si>
  <si>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</si>
  <si>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</si>
  <si>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</si>
  <si>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</si>
  <si>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</si>
  <si>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</si>
  <si>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</si>
  <si>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</si>
  <si>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</si>
  <si>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</si>
  <si>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</si>
  <si>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</si>
  <si>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</si>
  <si>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</si>
  <si>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</si>
  <si>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</si>
  <si>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</si>
  <si>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</si>
  <si>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</si>
  <si>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</si>
  <si>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</si>
  <si>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</si>
  <si>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</si>
  <si>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</si>
  <si>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</si>
  <si>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</si>
  <si>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</si>
  <si>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</si>
  <si>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</si>
  <si>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</si>
  <si>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</si>
  <si>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</si>
  <si>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</si>
  <si>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</si>
  <si>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</si>
  <si>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</si>
  <si>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</si>
  <si>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</si>
  <si>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</si>
  <si>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</si>
  <si>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</si>
  <si>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</si>
  <si>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</si>
  <si>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</si>
  <si>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</si>
  <si>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</si>
  <si>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</si>
  <si>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</si>
  <si>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</si>
  <si>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</si>
  <si>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</si>
  <si>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</si>
  <si>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</si>
  <si>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</si>
  <si>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</si>
  <si>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</si>
  <si>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</si>
  <si>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</si>
  <si>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</si>
  <si>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</si>
  <si>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</si>
  <si>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</si>
  <si>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</si>
  <si>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</si>
  <si>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</si>
  <si>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</si>
  <si>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</si>
  <si>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</si>
  <si>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</si>
  <si>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</si>
  <si>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</si>
  <si>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</si>
  <si>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</si>
  <si>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</si>
  <si>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</si>
  <si>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</si>
  <si>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</si>
  <si>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</si>
  <si>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</si>
  <si>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</si>
  <si>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</si>
  <si>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</si>
  <si>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</si>
  <si>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</si>
  <si>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</si>
  <si>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</si>
  <si>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</si>
  <si>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</si>
  <si>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</si>
  <si>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</si>
  <si>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</si>
  <si>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</si>
  <si>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</si>
  <si>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</si>
  <si>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</si>
  <si>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</si>
  <si>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</si>
  <si>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</si>
  <si>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</si>
  <si>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</si>
  <si>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</si>
  <si>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</si>
  <si>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</si>
  <si>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</si>
  <si>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</si>
  <si>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</si>
  <si>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</si>
  <si>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</si>
  <si>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</si>
  <si>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</si>
  <si>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</si>
  <si>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</si>
  <si>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</si>
  <si>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</si>
  <si>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</si>
  <si>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</si>
  <si>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</si>
  <si>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</si>
  <si>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</si>
  <si>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</si>
  <si>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</si>
  <si>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</si>
  <si>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</si>
  <si>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</si>
  <si>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</si>
  <si>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</si>
  <si>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</si>
  <si>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</si>
  <si>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</si>
  <si>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</si>
  <si>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</si>
  <si>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</si>
  <si>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</si>
  <si>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</si>
  <si>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</si>
  <si>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</si>
  <si>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</si>
  <si>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</si>
  <si>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</si>
  <si>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</si>
  <si>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</si>
  <si>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</si>
  <si>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</si>
  <si>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</si>
  <si>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</si>
  <si>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</si>
  <si>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</si>
  <si>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</si>
  <si>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</si>
  <si>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</si>
  <si>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</si>
  <si>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</si>
  <si>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</si>
  <si>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</si>
  <si>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</si>
  <si>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</si>
  <si>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</si>
  <si>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</si>
  <si>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</si>
  <si>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</si>
  <si>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</si>
  <si>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</si>
  <si>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</si>
  <si>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</si>
  <si>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</si>
  <si>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</si>
  <si>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</si>
  <si>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</si>
  <si>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</si>
  <si>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</si>
  <si>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</si>
  <si>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</si>
  <si>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</si>
  <si>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</si>
  <si>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</si>
  <si>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</si>
  <si>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</si>
  <si>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</si>
  <si>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</si>
  <si>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</si>
  <si>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</si>
  <si>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</si>
  <si>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</si>
  <si>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</si>
  <si>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</si>
  <si>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</si>
  <si>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</si>
  <si>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</si>
  <si>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</si>
  <si>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</si>
  <si>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</si>
  <si>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</si>
  <si>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</si>
  <si>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</si>
  <si>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</si>
  <si>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</si>
  <si>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</si>
  <si>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</si>
  <si>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</si>
  <si>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</si>
  <si>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</si>
  <si>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</si>
  <si>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</si>
  <si>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</si>
  <si>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</si>
  <si>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</si>
  <si>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</si>
  <si>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</si>
  <si>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</si>
  <si>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</si>
  <si>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</si>
  <si>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</si>
  <si>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</si>
  <si>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</si>
  <si>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</si>
  <si>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</si>
  <si>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</si>
  <si>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</si>
  <si>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</si>
  <si>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</si>
  <si>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</si>
  <si>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</si>
  <si>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</si>
  <si>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</si>
  <si>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</si>
  <si>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</si>
  <si>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</si>
  <si>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</si>
  <si>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</si>
  <si>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</si>
  <si>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</si>
  <si>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</si>
  <si>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</si>
  <si>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</si>
  <si>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</si>
  <si>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</si>
  <si>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</si>
  <si>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</si>
  <si>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</si>
  <si>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</si>
  <si>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</si>
  <si>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</si>
  <si>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</si>
  <si>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</si>
  <si>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</si>
  <si>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</si>
  <si>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</si>
  <si>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</si>
  <si>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</si>
  <si>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</si>
  <si>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</si>
  <si>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</si>
  <si>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</si>
  <si>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</si>
  <si>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</si>
  <si>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</si>
  <si>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</si>
  <si>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</si>
  <si>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</si>
  <si>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</si>
  <si>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</si>
  <si>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</si>
  <si>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</si>
  <si>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</si>
  <si>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</si>
  <si>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</si>
  <si>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</si>
  <si>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</si>
  <si>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</si>
  <si>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</si>
  <si>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</si>
  <si>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</si>
  <si>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</si>
  <si>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</si>
  <si>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</si>
  <si>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</si>
  <si>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</si>
  <si>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</si>
  <si>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</si>
  <si>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</si>
  <si>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</si>
  <si>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</si>
  <si>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</si>
  <si>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</si>
  <si>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</si>
  <si>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</si>
  <si>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</si>
  <si>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</si>
  <si>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</si>
  <si>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</si>
  <si>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</si>
  <si>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</si>
  <si>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</si>
  <si>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</si>
  <si>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</si>
  <si>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</si>
  <si>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</si>
  <si>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</si>
  <si>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</si>
  <si>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</si>
  <si>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</si>
  <si>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</si>
  <si>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</si>
  <si>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</si>
  <si>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</si>
  <si>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</si>
  <si>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</si>
  <si>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</si>
  <si>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</si>
  <si>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</si>
  <si>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</si>
  <si>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</si>
  <si>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</si>
  <si>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</si>
  <si>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</si>
  <si>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</si>
  <si>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</si>
  <si>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</si>
  <si>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</si>
  <si>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</si>
  <si>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</si>
  <si>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</si>
  <si>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</si>
  <si>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</si>
  <si>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</si>
  <si>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</si>
  <si>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</si>
  <si>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</si>
  <si>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</si>
  <si>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</si>
  <si>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</si>
  <si>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</si>
  <si>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</si>
  <si>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</si>
  <si>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</si>
  <si>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</si>
  <si>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</si>
  <si>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</si>
  <si>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</si>
  <si>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</si>
  <si>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</si>
  <si>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</si>
  <si>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</si>
  <si>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</si>
  <si>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</si>
  <si>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</si>
  <si>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</si>
  <si>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</si>
  <si>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</si>
  <si>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</si>
  <si>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</si>
  <si>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</si>
  <si>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</si>
  <si>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</si>
  <si>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</si>
  <si>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</si>
  <si>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</si>
  <si>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</si>
  <si>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</si>
  <si>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</si>
  <si>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</si>
  <si>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</si>
  <si>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</si>
  <si>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</si>
  <si>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</si>
  <si>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</si>
  <si>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</si>
  <si>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</si>
  <si>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</si>
  <si>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</si>
  <si>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</si>
  <si>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</si>
  <si>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</si>
  <si>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</si>
  <si>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</si>
  <si>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</si>
  <si>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</si>
  <si>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</si>
  <si>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</si>
  <si>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</si>
  <si>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</si>
  <si>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</si>
  <si>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</si>
  <si>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</si>
  <si>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</si>
  <si>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</si>
  <si>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</si>
  <si>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</si>
  <si>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</si>
  <si>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</si>
  <si>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</si>
  <si>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</si>
  <si>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</si>
  <si>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</si>
  <si>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</si>
  <si>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</si>
  <si>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</si>
  <si>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</si>
  <si>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</si>
  <si>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</si>
  <si>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</si>
  <si>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</si>
  <si>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</si>
  <si>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</si>
  <si>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</si>
  <si>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</si>
  <si>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</si>
  <si>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</si>
  <si>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</si>
  <si>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</si>
  <si>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</si>
  <si>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</si>
  <si>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</si>
  <si>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</si>
  <si>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</si>
  <si>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</si>
  <si>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</si>
  <si>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</si>
  <si>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</si>
  <si>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</si>
  <si>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</si>
  <si>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</si>
  <si>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</si>
  <si>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</si>
  <si>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</si>
  <si>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</si>
  <si>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</si>
  <si>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</si>
  <si>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</si>
  <si>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</si>
  <si>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</si>
  <si>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</si>
  <si>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</si>
  <si>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</si>
  <si>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</si>
  <si>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</si>
  <si>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</si>
  <si>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</si>
  <si>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</si>
  <si>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</si>
  <si>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</si>
  <si>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</si>
  <si>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</si>
  <si>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</si>
  <si>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</si>
  <si>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</si>
  <si>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</si>
  <si>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</si>
  <si>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</si>
  <si>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</si>
  <si>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</si>
  <si>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</si>
  <si>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</si>
  <si>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</si>
  <si>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</si>
  <si>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</si>
  <si>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</si>
  <si>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</si>
  <si>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</si>
  <si>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</si>
  <si>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</si>
  <si>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</si>
  <si>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</si>
  <si>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</si>
  <si>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</si>
  <si>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</si>
  <si>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</si>
  <si>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</si>
  <si>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</si>
  <si>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</si>
  <si>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</si>
  <si>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</si>
  <si>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</si>
  <si>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</si>
  <si>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</si>
  <si>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</si>
  <si>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</si>
  <si>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</si>
  <si>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</si>
  <si>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</si>
  <si>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</si>
  <si>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</si>
  <si>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</si>
  <si>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</si>
  <si>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</si>
  <si>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</si>
  <si>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</si>
  <si>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</si>
  <si>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</si>
  <si>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</si>
  <si>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</si>
  <si>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</si>
  <si>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</si>
  <si>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</si>
  <si>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</si>
  <si>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</si>
  <si>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</si>
  <si>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</si>
  <si>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</si>
  <si>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</si>
  <si>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</si>
  <si>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</si>
  <si>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</si>
  <si>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</si>
  <si>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</si>
  <si>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</si>
  <si>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</si>
  <si>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</si>
  <si>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</si>
  <si>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</si>
  <si>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</si>
  <si>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</si>
  <si>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</si>
  <si>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</si>
  <si>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</si>
  <si>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</si>
  <si>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</si>
  <si>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</si>
  <si>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</si>
  <si>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</si>
  <si>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</si>
  <si>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</si>
  <si>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</si>
  <si>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</si>
  <si>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</si>
  <si>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</si>
  <si>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</si>
  <si>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</si>
  <si>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</si>
  <si>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</si>
  <si>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</si>
  <si>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</si>
  <si>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</si>
  <si>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</si>
  <si>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</si>
  <si>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</si>
  <si>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</si>
  <si>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</si>
  <si>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</si>
  <si>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</si>
  <si>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</si>
  <si>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</si>
  <si>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</si>
  <si>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</si>
  <si>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</si>
  <si>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</si>
  <si>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</si>
  <si>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</si>
  <si>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</si>
  <si>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</si>
  <si>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</si>
  <si>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</si>
  <si>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</si>
  <si>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</si>
  <si>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</si>
  <si>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</si>
  <si>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</si>
  <si>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</si>
  <si>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</si>
  <si>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</si>
  <si>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</si>
  <si>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</si>
  <si>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</si>
  <si>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</si>
  <si>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</si>
  <si>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</si>
  <si>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</si>
  <si>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</si>
  <si>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</si>
  <si>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</si>
  <si>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</si>
  <si>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</si>
  <si>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</si>
  <si>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</si>
  <si>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</si>
  <si>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</si>
  <si>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</si>
  <si>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</si>
  <si>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</si>
  <si>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</si>
  <si>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</si>
  <si>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</si>
  <si>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</si>
  <si>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</si>
  <si>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</si>
  <si>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</si>
  <si>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</si>
  <si>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</si>
  <si>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</si>
  <si>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</si>
  <si>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</si>
  <si>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</si>
  <si>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</si>
  <si>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</si>
  <si>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</si>
  <si>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</si>
  <si>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</si>
  <si>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</si>
  <si>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</si>
  <si>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</si>
  <si>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</si>
  <si>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</si>
  <si>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</si>
  <si>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</si>
  <si>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</si>
  <si>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</si>
  <si>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</si>
  <si>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</si>
  <si>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</si>
  <si>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</si>
  <si>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</si>
  <si>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</si>
  <si>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</si>
  <si>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</si>
  <si>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</si>
  <si>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</si>
  <si>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</si>
  <si>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</si>
  <si>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</si>
  <si>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</si>
  <si>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</si>
  <si>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</si>
  <si>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</si>
  <si>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</si>
  <si>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</si>
  <si>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</si>
  <si>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</si>
  <si>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</si>
  <si>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</si>
  <si>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</si>
  <si>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</si>
  <si>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</si>
  <si>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</si>
  <si>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</si>
  <si>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</si>
  <si>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</si>
  <si>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</si>
  <si>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</si>
  <si>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</si>
  <si>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</si>
  <si>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</si>
  <si>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</si>
  <si>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</si>
  <si>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</si>
  <si>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</si>
  <si>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</si>
  <si>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</si>
  <si>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</si>
  <si>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</si>
  <si>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</si>
  <si>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</si>
  <si>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</si>
  <si>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</si>
  <si>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</si>
  <si>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</si>
  <si>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</si>
  <si>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</si>
  <si>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</si>
  <si>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</si>
  <si>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</si>
  <si>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</si>
  <si>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</si>
  <si>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</si>
  <si>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</si>
  <si>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</si>
  <si>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</si>
  <si>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</si>
  <si>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</si>
  <si>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</si>
  <si>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</si>
  <si>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</si>
  <si>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</si>
  <si>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</si>
  <si>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</si>
  <si>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</si>
  <si>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</si>
  <si>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</si>
  <si>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</si>
  <si>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</si>
  <si>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</si>
  <si>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</si>
  <si>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</si>
  <si>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</si>
  <si>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</si>
  <si>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</si>
  <si>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</si>
  <si>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</si>
  <si>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</si>
  <si>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</si>
  <si>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</si>
  <si>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</si>
  <si>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</si>
  <si>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</si>
  <si>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</si>
  <si>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</si>
  <si>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</si>
  <si>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</si>
  <si>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</si>
  <si>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</si>
  <si>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</si>
  <si>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</si>
  <si>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</si>
  <si>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</si>
  <si>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</si>
  <si>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</si>
  <si>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</si>
  <si>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</si>
  <si>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</si>
  <si>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</si>
  <si>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</si>
  <si>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</si>
  <si>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</si>
  <si>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</si>
  <si>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</si>
  <si>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</si>
  <si>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</si>
  <si>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</si>
  <si>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</si>
  <si>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</si>
  <si>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</si>
  <si>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</si>
  <si>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</si>
  <si>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</si>
  <si>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</si>
  <si>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</si>
  <si>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</si>
  <si>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</si>
  <si>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</si>
  <si>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</si>
  <si>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</si>
  <si>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</si>
  <si>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</si>
  <si>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</si>
  <si>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</si>
  <si>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</si>
  <si>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</si>
  <si>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</si>
  <si>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</si>
  <si>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</si>
  <si>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</si>
  <si>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</si>
  <si>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</si>
  <si>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</si>
  <si>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</si>
  <si>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</si>
  <si>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</si>
  <si>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</si>
  <si>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</si>
  <si>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</si>
  <si>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</si>
  <si>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</si>
  <si>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</si>
  <si>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</si>
  <si>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</si>
  <si>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</si>
  <si>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</si>
  <si>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</si>
  <si>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</si>
  <si>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</si>
  <si>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</si>
  <si>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</si>
  <si>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</si>
  <si>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</si>
  <si>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</si>
  <si>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</si>
  <si>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</si>
  <si>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</si>
  <si>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</si>
  <si>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</si>
  <si>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</si>
  <si>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</si>
  <si>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</si>
  <si>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</si>
  <si>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</si>
  <si>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</si>
  <si>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</si>
  <si>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</si>
  <si>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</si>
  <si>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</si>
  <si>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</si>
  <si>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</si>
  <si>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</si>
  <si>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</si>
  <si>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</si>
  <si>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</si>
  <si>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</si>
  <si>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</si>
  <si>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</si>
  <si>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</si>
  <si>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</si>
  <si>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</si>
  <si>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</si>
  <si>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</si>
  <si>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</si>
  <si>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</si>
  <si>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</si>
  <si>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</si>
  <si>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</si>
  <si>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</si>
  <si>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</si>
  <si>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</si>
  <si>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</si>
  <si>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</si>
  <si>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</si>
  <si>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</si>
  <si>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</si>
  <si>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</si>
  <si>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</si>
  <si>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</si>
  <si>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</si>
  <si>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</si>
  <si>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</si>
  <si>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</si>
  <si>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</si>
  <si>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</si>
  <si>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</si>
  <si>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</si>
  <si>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</si>
  <si>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</si>
  <si>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</si>
  <si>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</si>
  <si>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</si>
  <si>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</si>
  <si>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</si>
  <si>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</si>
  <si>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</si>
  <si>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</si>
  <si>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</si>
  <si>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</si>
  <si>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</si>
  <si>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</si>
  <si>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</si>
  <si>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</si>
  <si>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</si>
  <si>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</si>
  <si>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</si>
  <si>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</si>
  <si>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</si>
  <si>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</si>
  <si>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</si>
  <si>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</si>
  <si>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</si>
  <si>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</si>
  <si>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</si>
  <si>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</si>
  <si>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</si>
  <si>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</si>
  <si>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</si>
  <si>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</si>
  <si>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</si>
  <si>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</si>
  <si>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</si>
  <si>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</si>
  <si>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</si>
  <si>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</si>
  <si>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</si>
  <si>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</si>
  <si>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</si>
  <si>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</si>
  <si>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</si>
  <si>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</si>
  <si>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</si>
  <si>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</si>
  <si>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</si>
  <si>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</si>
  <si>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</si>
  <si>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</si>
  <si>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</si>
  <si>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</si>
  <si>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</si>
  <si>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</si>
  <si>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</si>
  <si>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</si>
  <si>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</si>
  <si>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</si>
  <si>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</si>
  <si>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</si>
  <si>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</si>
  <si>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</si>
  <si>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</si>
  <si>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</si>
  <si>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</si>
  <si>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</si>
  <si>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</si>
  <si>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</si>
  <si>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</si>
  <si>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</si>
  <si>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</si>
  <si>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</si>
  <si>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</si>
  <si>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</si>
  <si>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</si>
  <si>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</si>
  <si>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</si>
  <si>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</si>
  <si>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</si>
  <si>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</si>
  <si>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</si>
  <si>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</si>
  <si>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</si>
  <si>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</si>
  <si>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</si>
  <si>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</si>
  <si>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</si>
  <si>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</si>
  <si>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</si>
  <si>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</si>
  <si>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</si>
  <si>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</si>
  <si>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</si>
  <si>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</si>
  <si>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</si>
  <si>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</si>
  <si>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</si>
  <si>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</si>
  <si>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</si>
  <si>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</si>
  <si>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</si>
  <si>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</si>
  <si>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</si>
  <si>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</si>
  <si>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</si>
  <si>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</si>
  <si>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</si>
  <si>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</si>
  <si>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</si>
  <si>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</si>
  <si>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</si>
  <si>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</si>
  <si>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</si>
  <si>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</si>
  <si>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</si>
  <si>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</si>
  <si>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</si>
  <si>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</si>
  <si>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</si>
  <si>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</si>
  <si>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</si>
  <si>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</si>
  <si>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</si>
  <si>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</si>
  <si>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</si>
  <si>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</si>
  <si>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</si>
  <si>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</si>
  <si>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</si>
  <si>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</si>
  <si>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</si>
  <si>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</si>
  <si>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</si>
  <si>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</si>
  <si>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</si>
  <si>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</si>
  <si>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</si>
  <si>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</si>
  <si>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</si>
  <si>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</si>
  <si>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</si>
  <si>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</si>
  <si>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</si>
  <si>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</si>
  <si>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</si>
  <si>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</si>
  <si>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</si>
  <si>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</si>
  <si>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</si>
  <si>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</si>
  <si>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</si>
  <si>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</si>
  <si>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</si>
  <si>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</si>
  <si>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</si>
  <si>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</si>
  <si>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</si>
  <si>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</si>
  <si>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</si>
  <si>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</si>
  <si>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</si>
  <si>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</si>
  <si>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</si>
  <si>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</si>
  <si>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</si>
  <si>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</si>
  <si>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</si>
  <si>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</si>
  <si>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</si>
  <si>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</si>
  <si>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</si>
  <si>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</si>
  <si>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</si>
  <si>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</si>
  <si>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</si>
  <si>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</si>
  <si>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</si>
  <si>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</si>
  <si>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</si>
  <si>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</si>
  <si>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</si>
  <si>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</si>
  <si>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</si>
  <si>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</si>
  <si>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</si>
  <si>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</si>
  <si>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</si>
  <si>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</si>
  <si>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</si>
  <si>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</si>
  <si>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</si>
  <si>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</si>
  <si>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</si>
  <si>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</si>
  <si>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</si>
  <si>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</si>
  <si>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</si>
  <si>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</si>
  <si>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</si>
  <si>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</si>
  <si>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</si>
  <si>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</si>
  <si>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</si>
  <si>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</si>
  <si>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</si>
  <si>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</si>
  <si>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</si>
  <si>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</si>
  <si>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</si>
  <si>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</si>
  <si>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</si>
  <si>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</si>
  <si>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</si>
  <si>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</si>
  <si>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</si>
  <si>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</si>
  <si>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</si>
  <si>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</si>
  <si>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</si>
  <si>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</si>
  <si>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</si>
  <si>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</si>
  <si>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</si>
  <si>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</si>
  <si>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</si>
  <si>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</si>
  <si>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</si>
  <si>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</si>
  <si>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</si>
  <si>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</si>
  <si>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</si>
  <si>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</si>
  <si>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</si>
  <si>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</si>
  <si>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</si>
  <si>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</si>
  <si>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</si>
  <si>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</si>
  <si>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</si>
  <si>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</si>
  <si>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</si>
  <si>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</si>
  <si>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</si>
  <si>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</si>
  <si>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</si>
  <si>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</si>
  <si>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</si>
  <si>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</si>
  <si>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</si>
  <si>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</si>
  <si>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</si>
  <si>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</si>
  <si>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</si>
  <si>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</si>
  <si>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</si>
  <si>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</si>
  <si>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</si>
  <si>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</si>
  <si>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</si>
  <si>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</si>
  <si>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</si>
  <si>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</si>
  <si>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</si>
  <si>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</si>
  <si>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</si>
  <si>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</si>
  <si>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</si>
  <si>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</si>
  <si>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</si>
  <si>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</si>
  <si>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</si>
  <si>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</si>
  <si>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</si>
  <si>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</si>
  <si>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</si>
  <si>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</si>
  <si>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</si>
  <si>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</si>
  <si>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</si>
  <si>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</si>
  <si>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</si>
  <si>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</si>
  <si>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</si>
  <si>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</si>
  <si>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</si>
  <si>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</si>
  <si>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</si>
  <si>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</si>
  <si>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</si>
  <si>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</si>
  <si>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</si>
  <si>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</si>
  <si>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</si>
  <si>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</si>
  <si>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</si>
  <si>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</si>
  <si>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</si>
  <si>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</si>
  <si>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</si>
  <si>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</si>
  <si>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</si>
  <si>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</si>
  <si>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</si>
  <si>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</si>
  <si>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</si>
  <si>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</si>
  <si>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</si>
  <si>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</si>
  <si>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</si>
  <si>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</si>
  <si>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</si>
  <si>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</si>
  <si>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</si>
  <si>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</si>
  <si>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</si>
  <si>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</si>
  <si>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</si>
  <si>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</si>
  <si>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</si>
  <si>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</si>
  <si>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</si>
  <si>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</si>
  <si>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</si>
  <si>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</si>
  <si>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</si>
  <si>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</si>
  <si>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</si>
  <si>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</si>
  <si>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</si>
  <si>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</si>
  <si>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</si>
  <si>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</si>
  <si>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</si>
  <si>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</si>
  <si>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</si>
  <si>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</si>
  <si>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</si>
  <si>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</si>
  <si>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</si>
  <si>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</si>
  <si>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</si>
  <si>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</si>
  <si>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</si>
  <si>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</si>
  <si>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</si>
  <si>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</si>
  <si>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</si>
  <si>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</si>
  <si>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</si>
  <si>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</si>
  <si>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</si>
  <si>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</si>
  <si>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</si>
  <si>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</si>
  <si>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</si>
  <si>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</si>
  <si>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</si>
  <si>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</si>
  <si>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</si>
  <si>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</si>
  <si>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</si>
  <si>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</si>
  <si>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</si>
  <si>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</si>
  <si>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</si>
  <si>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</si>
  <si>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</si>
  <si>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</si>
  <si>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</si>
  <si>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</si>
  <si>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</si>
  <si>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</si>
  <si>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</si>
  <si>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</si>
  <si>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</si>
  <si>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</si>
  <si>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</si>
  <si>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</si>
  <si>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</si>
  <si>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</si>
  <si>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</si>
  <si>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</si>
  <si>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</si>
  <si>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</si>
  <si>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</si>
  <si>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</si>
  <si>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</si>
  <si>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</si>
  <si>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</si>
  <si>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</si>
  <si>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</si>
  <si>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</si>
  <si>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</si>
  <si>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</si>
  <si>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</si>
  <si>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</si>
  <si>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</si>
  <si>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</si>
  <si>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</si>
  <si>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</si>
  <si>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</si>
  <si>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</si>
  <si>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</si>
  <si>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</si>
  <si>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</si>
  <si>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</si>
  <si>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</si>
  <si>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</si>
  <si>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</si>
  <si>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</si>
  <si>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</si>
  <si>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</si>
  <si>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</si>
  <si>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</si>
  <si>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</si>
  <si>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</si>
  <si>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</si>
  <si>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</si>
  <si>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</si>
  <si>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</si>
  <si>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</si>
  <si>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</si>
  <si>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</si>
  <si>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</si>
  <si>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</si>
  <si>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</si>
  <si>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</si>
  <si>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</si>
  <si>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</si>
  <si>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</si>
  <si>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</si>
  <si>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</si>
  <si>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</si>
  <si>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</si>
  <si>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</si>
  <si>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</si>
  <si>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</si>
  <si>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</si>
  <si>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</si>
  <si>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</si>
  <si>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</si>
  <si>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</si>
  <si>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</si>
  <si>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</si>
  <si>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</si>
  <si>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</si>
  <si>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</si>
  <si>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</si>
  <si>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</si>
  <si>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</si>
  <si>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</si>
  <si>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</si>
  <si>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</si>
  <si>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</si>
  <si>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</si>
  <si>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</si>
  <si>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</si>
  <si>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</si>
  <si>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</si>
  <si>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</si>
  <si>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</si>
  <si>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</si>
  <si>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</si>
  <si>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</si>
  <si>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</si>
  <si>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</si>
  <si>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</si>
  <si>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</si>
  <si>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</si>
  <si>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</si>
  <si>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</si>
  <si>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</si>
  <si>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</si>
  <si>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</si>
  <si>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</si>
  <si>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</si>
  <si>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</si>
  <si>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</si>
  <si>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</si>
  <si>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</si>
  <si>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</si>
  <si>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</si>
  <si>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</si>
  <si>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</si>
  <si>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</si>
  <si>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</si>
  <si>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</si>
  <si>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</si>
  <si>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</si>
  <si>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</si>
  <si>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</si>
  <si>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</si>
  <si>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</si>
  <si>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</si>
  <si>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</si>
  <si>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</si>
  <si>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</si>
  <si>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</si>
  <si>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</si>
  <si>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</si>
  <si>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</si>
  <si>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</si>
  <si>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</si>
  <si>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</si>
  <si>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</si>
  <si>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</si>
  <si>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</si>
  <si>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</si>
  <si>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</si>
  <si>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</si>
  <si>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</si>
  <si>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</si>
  <si>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</si>
  <si>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</si>
  <si>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</si>
  <si>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</si>
  <si>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</si>
  <si>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</si>
  <si>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</si>
  <si>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</si>
  <si>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</si>
  <si>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</si>
  <si>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</si>
  <si>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</si>
  <si>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</si>
  <si>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</si>
  <si>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</si>
  <si>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</si>
  <si>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</si>
  <si>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</si>
  <si>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</si>
  <si>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</si>
  <si>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</si>
  <si>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</si>
  <si>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</si>
  <si>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</si>
  <si>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</si>
  <si>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</si>
  <si>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</si>
  <si>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</si>
  <si>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</si>
  <si>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</si>
  <si>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</si>
  <si>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</si>
  <si>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</si>
  <si>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</si>
  <si>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</si>
  <si>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</si>
  <si>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</si>
  <si>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</si>
  <si>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</si>
  <si>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</si>
  <si>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</si>
  <si>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</si>
  <si>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</si>
  <si>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</si>
  <si>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</si>
  <si>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</si>
  <si>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</si>
  <si>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</si>
  <si>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</si>
  <si>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</si>
  <si>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</si>
  <si>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</si>
  <si>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</si>
  <si>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</si>
  <si>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</si>
  <si>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</si>
  <si>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</si>
  <si>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</si>
  <si>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</si>
  <si>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</si>
  <si>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</si>
  <si>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</si>
  <si>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</si>
  <si>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</si>
  <si>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</si>
  <si>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</si>
  <si>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</si>
  <si>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</si>
  <si>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</si>
  <si>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</si>
  <si>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</si>
  <si>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</si>
  <si>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</si>
  <si>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</si>
  <si>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</si>
  <si>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</si>
  <si>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</si>
  <si>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</si>
  <si>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</si>
  <si>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</si>
  <si>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</si>
  <si>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</si>
  <si>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</si>
  <si>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</si>
  <si>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</si>
  <si>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</si>
  <si>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</si>
  <si>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</si>
  <si>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</si>
  <si>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</si>
  <si>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</si>
  <si>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</si>
  <si>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</si>
  <si>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</si>
  <si>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</si>
  <si>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</si>
  <si>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</si>
  <si>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</si>
  <si>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</si>
  <si>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</si>
  <si>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</si>
  <si>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</si>
  <si>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</si>
  <si>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</si>
  <si>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</si>
  <si>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</si>
  <si>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</si>
  <si>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</si>
  <si>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</si>
  <si>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</si>
  <si>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</si>
  <si>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</si>
  <si>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</si>
  <si>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</si>
  <si>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</si>
  <si>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</si>
  <si>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</si>
  <si>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</si>
  <si>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</si>
  <si>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</si>
  <si>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</si>
  <si>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</si>
  <si>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</si>
  <si>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</si>
  <si>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</si>
  <si>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</si>
  <si>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</si>
  <si>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</si>
  <si>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</si>
  <si>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</si>
  <si>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</si>
  <si>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</si>
  <si>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</si>
  <si>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</si>
  <si>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</si>
  <si>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</si>
  <si>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</si>
  <si>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</si>
  <si>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</si>
  <si>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</si>
  <si>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</si>
  <si>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</si>
  <si>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</si>
  <si>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</si>
  <si>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</si>
  <si>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</si>
  <si>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</si>
  <si>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</si>
  <si>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</si>
  <si>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</si>
  <si>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</si>
  <si>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</si>
  <si>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</si>
  <si>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</si>
  <si>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</si>
  <si>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</si>
  <si>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</si>
  <si>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</si>
  <si>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</si>
  <si>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</si>
  <si>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</si>
  <si>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</si>
  <si>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</si>
  <si>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</si>
  <si>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</si>
  <si>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</si>
  <si>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</si>
  <si>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</si>
  <si>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</si>
  <si>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</si>
  <si>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</si>
  <si>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</si>
  <si>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</si>
  <si>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</si>
  <si>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</si>
  <si>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</si>
  <si>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</si>
  <si>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</si>
  <si>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</si>
  <si>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</si>
  <si>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</si>
  <si>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</si>
  <si>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</si>
  <si>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</si>
  <si>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</si>
  <si>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</si>
  <si>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</si>
  <si>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</si>
  <si>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</si>
  <si>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</si>
  <si>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</si>
  <si>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</si>
  <si>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</si>
  <si>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</si>
  <si>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</si>
  <si>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</si>
  <si>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</si>
  <si>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</si>
  <si>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</si>
  <si>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</si>
  <si>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</si>
  <si>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</si>
  <si>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</si>
  <si>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</si>
  <si>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</si>
  <si>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</si>
  <si>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</si>
  <si>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</si>
  <si>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</si>
  <si>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</si>
  <si>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</si>
  <si>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</si>
  <si>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</si>
  <si>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</si>
  <si>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</si>
  <si>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</si>
  <si>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</si>
  <si>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</si>
  <si>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</si>
  <si>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</si>
  <si>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</si>
  <si>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</si>
  <si>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</si>
  <si>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</si>
  <si>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</si>
  <si>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</si>
  <si>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</si>
  <si>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</si>
  <si>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</si>
  <si>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</si>
  <si>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</si>
  <si>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</si>
  <si>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</si>
  <si>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</si>
  <si>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</si>
  <si>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</si>
  <si>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</si>
  <si>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</si>
  <si>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</si>
  <si>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</si>
  <si>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</si>
  <si>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</si>
  <si>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</si>
  <si>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</si>
  <si>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</si>
  <si>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</si>
  <si>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</si>
  <si>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</si>
  <si>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</si>
  <si>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</si>
  <si>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</si>
  <si>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</si>
  <si>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</si>
  <si>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</si>
  <si>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</si>
  <si>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</si>
  <si>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</si>
  <si>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</si>
  <si>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</si>
  <si>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</si>
  <si>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</si>
  <si>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</si>
  <si>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</si>
  <si>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</si>
  <si>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</si>
  <si>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</si>
  <si>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</si>
  <si>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</si>
  <si>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</si>
  <si>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</si>
  <si>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</si>
  <si>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</si>
  <si>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</si>
  <si>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</si>
  <si>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</si>
  <si>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</si>
  <si>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</si>
  <si>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</si>
  <si>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</si>
  <si>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</si>
  <si>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</si>
  <si>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</si>
  <si>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</si>
  <si>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</si>
  <si>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</si>
  <si>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</si>
  <si>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</si>
  <si>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</si>
  <si>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</si>
  <si>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</si>
  <si>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</si>
  <si>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</si>
  <si>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</si>
  <si>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</si>
  <si>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</si>
  <si>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</si>
  <si>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</si>
  <si>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</si>
  <si>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</si>
  <si>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</si>
  <si>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</si>
  <si>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</si>
  <si>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</si>
  <si>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</si>
  <si>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</si>
  <si>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</si>
  <si>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</si>
  <si>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</si>
  <si>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</si>
  <si>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</si>
  <si>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</si>
  <si>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</si>
  <si>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</si>
  <si>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</si>
  <si>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</si>
  <si>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</si>
  <si>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</si>
  <si>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</si>
  <si>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</si>
  <si>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</si>
  <si>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</si>
  <si>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</si>
  <si>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</si>
  <si>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</si>
  <si>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</si>
  <si>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</si>
  <si>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</si>
  <si>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</si>
  <si>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</si>
  <si>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</si>
  <si>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</si>
  <si>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</si>
  <si>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</si>
  <si>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</si>
  <si>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</si>
  <si>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</si>
  <si>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</si>
  <si>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</si>
  <si>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</si>
  <si>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</si>
  <si>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</si>
  <si>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</si>
  <si>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</si>
  <si>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</si>
  <si>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</si>
  <si>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</si>
  <si>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</si>
  <si>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</si>
  <si>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</si>
  <si>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</si>
  <si>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</si>
  <si>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</si>
  <si>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</si>
  <si>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</si>
  <si>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</si>
  <si>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</si>
  <si>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</si>
  <si>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</si>
  <si>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</si>
  <si>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</si>
  <si>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</si>
  <si>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</si>
  <si>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</si>
  <si>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</si>
  <si>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</si>
  <si>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</si>
  <si>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</si>
  <si>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</si>
  <si>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</si>
  <si>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</si>
  <si>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</si>
  <si>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</si>
  <si>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</si>
  <si>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</si>
  <si>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</si>
  <si>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</si>
  <si>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</si>
  <si>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</si>
  <si>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</si>
  <si>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</si>
  <si>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</si>
  <si>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</si>
  <si>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</si>
  <si>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</si>
  <si>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</si>
  <si>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</si>
  <si>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</si>
  <si>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</si>
  <si>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</si>
  <si>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</si>
  <si>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</si>
  <si>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</si>
  <si>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</si>
  <si>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</si>
  <si>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</si>
  <si>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</si>
  <si>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</si>
  <si>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</si>
  <si>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</si>
  <si>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</si>
  <si>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</si>
  <si>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</si>
  <si>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</si>
  <si>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</si>
  <si>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</si>
  <si>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</si>
  <si>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</si>
  <si>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</si>
  <si>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</si>
  <si>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</si>
  <si>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</si>
  <si>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</si>
  <si>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</si>
  <si>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</si>
  <si>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</si>
  <si>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</si>
  <si>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</si>
  <si>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</si>
  <si>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</si>
  <si>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</si>
  <si>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</si>
  <si>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</si>
  <si>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</si>
  <si>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</si>
  <si>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</si>
  <si>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</si>
  <si>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</si>
  <si>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</si>
  <si>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</si>
  <si>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</si>
  <si>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</si>
  <si>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</si>
  <si>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</si>
  <si>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</si>
  <si>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</si>
  <si>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</si>
  <si>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</si>
  <si>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</si>
  <si>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</si>
  <si>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</si>
  <si>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</si>
  <si>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</si>
  <si>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</si>
  <si>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</si>
  <si>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</si>
  <si>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</si>
  <si>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</si>
  <si>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</si>
  <si>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</si>
  <si>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</si>
  <si>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</si>
  <si>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</si>
  <si>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</si>
  <si>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</si>
  <si>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</si>
  <si>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</si>
  <si>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</si>
  <si>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</si>
  <si>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</si>
  <si>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</si>
  <si>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</si>
  <si>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</si>
  <si>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</si>
  <si>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</si>
  <si>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</si>
  <si>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</si>
  <si>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</si>
  <si>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</si>
  <si>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</si>
  <si>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</si>
  <si>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</si>
  <si>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</si>
  <si>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</si>
  <si>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</si>
  <si>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</si>
  <si>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</si>
  <si>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</si>
  <si>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</si>
  <si>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</si>
  <si>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</si>
  <si>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</si>
  <si>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</si>
  <si>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</si>
  <si>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</si>
  <si>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</si>
  <si>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</si>
  <si>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</si>
  <si>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</si>
  <si>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</si>
  <si>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</si>
  <si>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</si>
  <si>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</si>
  <si>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</si>
  <si>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</si>
  <si>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</si>
  <si>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</si>
  <si>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</si>
  <si>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</si>
  <si>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</si>
  <si>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</si>
  <si>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</si>
  <si>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</si>
  <si>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</si>
  <si>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</si>
  <si>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</si>
  <si>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</si>
  <si>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</si>
  <si>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</si>
  <si>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</si>
  <si>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</si>
  <si>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</si>
  <si>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</si>
  <si>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</si>
  <si>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</si>
  <si>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</si>
  <si>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</si>
  <si>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</si>
  <si>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</si>
  <si>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</si>
  <si>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</si>
  <si>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</si>
  <si>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</si>
  <si>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</si>
  <si>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</si>
  <si>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</si>
  <si>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</si>
  <si>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</si>
  <si>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</si>
  <si>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</si>
  <si>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</si>
  <si>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</si>
  <si>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</si>
  <si>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</si>
  <si>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</si>
  <si>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</si>
  <si>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</si>
  <si>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</si>
  <si>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</si>
  <si>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</si>
  <si>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</si>
  <si>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</si>
  <si>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</si>
  <si>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</si>
  <si>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</si>
  <si>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</si>
  <si>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</si>
  <si>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</si>
  <si>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</si>
  <si>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</si>
  <si>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</si>
  <si>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</si>
  <si>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</si>
  <si>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</si>
  <si>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</si>
  <si>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</si>
  <si>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</si>
  <si>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</si>
  <si>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</si>
  <si>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</si>
  <si>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</si>
  <si>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</si>
  <si>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</si>
  <si>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</si>
  <si>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</si>
  <si>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</si>
  <si>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</si>
  <si>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</si>
  <si>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</si>
  <si>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</si>
  <si>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</si>
  <si>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</si>
  <si>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</si>
  <si>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</si>
  <si>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</si>
  <si>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</si>
  <si>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</si>
  <si>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</si>
  <si>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</si>
  <si>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</si>
  <si>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</si>
  <si>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</si>
  <si>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</si>
  <si>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</si>
  <si>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</si>
  <si>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</si>
  <si>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</si>
  <si>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</si>
  <si>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</si>
  <si>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</si>
  <si>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</si>
  <si>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</si>
  <si>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</si>
  <si>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</si>
  <si>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</si>
  <si>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</si>
  <si>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</si>
  <si>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</si>
  <si>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</si>
  <si>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</si>
  <si>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</si>
  <si>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</si>
  <si>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</si>
  <si>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</si>
  <si>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</si>
  <si>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</si>
  <si>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</si>
  <si>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</si>
  <si>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</si>
  <si>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</si>
  <si>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</si>
  <si>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</si>
  <si>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</si>
  <si>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</si>
  <si>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</si>
  <si>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</si>
  <si>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</si>
  <si>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</si>
  <si>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</si>
  <si>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</si>
  <si>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</si>
  <si>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</si>
  <si>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</si>
  <si>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</si>
  <si>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</si>
  <si>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</si>
  <si>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</si>
  <si>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</si>
  <si>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</si>
  <si>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</si>
  <si>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</si>
  <si>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</si>
  <si>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</si>
  <si>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</si>
  <si>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</si>
  <si>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</si>
  <si>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</si>
  <si>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</si>
  <si>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</si>
  <si>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</si>
  <si>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</si>
  <si>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</si>
  <si>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</si>
  <si>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</si>
  <si>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</si>
  <si>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</si>
  <si>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</si>
  <si>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</si>
  <si>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</si>
  <si>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</si>
  <si>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</si>
  <si>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</si>
  <si>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</si>
  <si>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</si>
  <si>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</si>
  <si>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</si>
  <si>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</si>
  <si>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</si>
  <si>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</si>
  <si>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</si>
  <si>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</si>
  <si>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</si>
  <si>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</si>
  <si>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</si>
  <si>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</si>
  <si>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</si>
  <si>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</si>
  <si>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</si>
  <si>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</si>
  <si>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</si>
  <si>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</si>
  <si>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</si>
  <si>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</si>
  <si>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</si>
  <si>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</si>
  <si>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</si>
  <si>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</si>
  <si>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</si>
  <si>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</si>
  <si>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</si>
  <si>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</si>
  <si>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</si>
  <si>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</si>
  <si>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</si>
  <si>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</si>
  <si>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</si>
  <si>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</si>
  <si>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</si>
  <si>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</si>
  <si>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</si>
  <si>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</si>
  <si>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</si>
  <si>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</si>
  <si>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</si>
  <si>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</si>
  <si>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</si>
  <si>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</si>
  <si>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</si>
  <si>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</si>
  <si>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</si>
  <si>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</si>
  <si>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</si>
  <si>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</si>
  <si>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</si>
  <si>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</si>
  <si>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</si>
  <si>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</si>
  <si>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</si>
  <si>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</si>
  <si>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</si>
  <si>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</si>
  <si>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</si>
  <si>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</si>
  <si>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</si>
  <si>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</si>
  <si>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</si>
  <si>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</si>
  <si>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</si>
  <si>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</si>
  <si>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</si>
  <si>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</si>
  <si>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</si>
  <si>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</si>
  <si>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</si>
  <si>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</si>
  <si>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</si>
  <si>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</si>
  <si>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</si>
  <si>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</si>
  <si>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</si>
  <si>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</si>
  <si>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</si>
  <si>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</si>
  <si>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</si>
  <si>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</si>
  <si>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</si>
  <si>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</si>
  <si>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</si>
  <si>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</si>
  <si>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</si>
  <si>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</si>
  <si>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</si>
  <si>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</si>
  <si>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</si>
  <si>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</si>
  <si>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</si>
  <si>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</si>
  <si>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</si>
  <si>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</si>
  <si>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</si>
  <si>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</si>
  <si>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</si>
  <si>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</si>
  <si>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</si>
  <si>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</si>
  <si>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</si>
  <si>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</si>
  <si>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</si>
  <si>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</si>
  <si>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</si>
  <si>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</si>
  <si>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</si>
  <si>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</si>
  <si>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</si>
  <si>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</si>
  <si>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</si>
  <si>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</si>
  <si>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</si>
  <si>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</si>
  <si>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</si>
  <si>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</si>
  <si>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</si>
  <si>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</si>
  <si>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</si>
  <si>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</si>
  <si>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</si>
  <si>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</si>
  <si>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</si>
  <si>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</si>
  <si>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</si>
  <si>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</si>
  <si>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</si>
  <si>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</si>
  <si>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</si>
  <si>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</si>
  <si>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</si>
  <si>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</si>
  <si>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</si>
  <si>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</si>
  <si>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</si>
  <si>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</si>
  <si>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</si>
  <si>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</si>
  <si>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</si>
  <si>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</si>
  <si>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</si>
  <si>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</si>
  <si>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</si>
  <si>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</si>
  <si>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</si>
  <si>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</si>
  <si>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</si>
  <si>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</si>
  <si>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</si>
  <si>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</si>
  <si>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</si>
  <si>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</si>
  <si>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</si>
  <si>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</si>
  <si>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</si>
  <si>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</si>
  <si>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</si>
  <si>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</si>
  <si>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</si>
  <si>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</si>
  <si>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</si>
  <si>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</si>
  <si>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</si>
  <si>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</si>
  <si>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</si>
  <si>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</si>
  <si>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</si>
  <si>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</si>
  <si>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</si>
  <si>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</si>
  <si>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</si>
  <si>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</si>
  <si>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</si>
  <si>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</si>
  <si>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</si>
  <si>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</si>
  <si>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</si>
  <si>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</si>
  <si>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</si>
  <si>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</si>
  <si>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</si>
  <si>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</si>
  <si>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</si>
  <si>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</si>
  <si>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</si>
  <si>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</si>
  <si>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</si>
  <si>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</si>
  <si>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</si>
  <si>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</si>
  <si>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</si>
  <si>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</si>
  <si>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</si>
  <si>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</si>
  <si>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</si>
  <si>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</si>
  <si>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</si>
  <si>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</si>
  <si>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</si>
  <si>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</si>
  <si>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</si>
  <si>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</si>
  <si>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</si>
  <si>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</si>
  <si>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</si>
  <si>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</si>
  <si>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</si>
  <si>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</si>
  <si>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</si>
  <si>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</si>
  <si>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</si>
  <si>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</si>
  <si>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</si>
  <si>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</si>
  <si>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</si>
  <si>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</si>
  <si>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</si>
  <si>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</si>
  <si>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</si>
  <si>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</si>
  <si>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</si>
  <si>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</si>
  <si>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</si>
  <si>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</si>
  <si>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</si>
  <si>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</si>
  <si>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</si>
  <si>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</si>
  <si>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</si>
  <si>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</si>
  <si>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</si>
  <si>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</si>
  <si>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</si>
  <si>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</si>
  <si>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</si>
  <si>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</si>
  <si>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</si>
  <si>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</si>
  <si>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</si>
  <si>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</si>
  <si>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</si>
  <si>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</si>
  <si>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</si>
  <si>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</si>
  <si>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</si>
  <si>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</si>
  <si>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</si>
  <si>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</si>
  <si>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</si>
  <si>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</si>
  <si>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</si>
  <si>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</si>
  <si>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</si>
  <si>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</si>
  <si>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</si>
  <si>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</si>
  <si>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</si>
  <si>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</si>
  <si>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</si>
  <si>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</si>
  <si>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</si>
  <si>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</si>
  <si>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</si>
  <si>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</si>
  <si>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</si>
  <si>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</si>
  <si>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</si>
  <si>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</si>
  <si>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</si>
  <si>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</si>
  <si>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</si>
  <si>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</si>
  <si>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</si>
  <si>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</si>
  <si>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</si>
  <si>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</si>
  <si>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</si>
  <si>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</si>
  <si>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</si>
  <si>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</si>
  <si>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</si>
  <si>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</si>
  <si>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</si>
  <si>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</si>
  <si>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</si>
  <si>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</si>
  <si>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</si>
  <si>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</si>
  <si>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</si>
  <si>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</si>
  <si>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</si>
  <si>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</si>
  <si>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</si>
  <si>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</si>
  <si>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</si>
  <si>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</si>
  <si>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</si>
  <si>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</si>
  <si>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</si>
  <si>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</si>
  <si>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</si>
  <si>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</si>
  <si>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</si>
  <si>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</si>
  <si>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</si>
  <si>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</si>
  <si>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</si>
  <si>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</si>
  <si>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</si>
  <si>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</si>
  <si>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</si>
  <si>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</si>
  <si>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</si>
  <si>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</si>
  <si>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</si>
  <si>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</si>
  <si>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</si>
  <si>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</si>
  <si>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</si>
  <si>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</si>
  <si>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</si>
  <si>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</si>
  <si>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</si>
  <si>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</si>
  <si>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</si>
  <si>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</si>
  <si>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</si>
  <si>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</si>
  <si>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</si>
  <si>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</si>
  <si>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</si>
  <si>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</si>
  <si>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</si>
  <si>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</si>
  <si>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</si>
  <si>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</si>
  <si>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</si>
  <si>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</si>
  <si>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</si>
  <si>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</si>
  <si>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</si>
  <si>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</si>
  <si>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</si>
  <si>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</si>
  <si>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</si>
  <si>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</si>
  <si>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</si>
  <si>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</si>
  <si>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</si>
  <si>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</si>
  <si>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</si>
  <si>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</si>
  <si>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</si>
  <si>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</si>
  <si>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</si>
  <si>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</si>
  <si>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</si>
  <si>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</si>
  <si>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</si>
  <si>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</si>
  <si>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</si>
  <si>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</si>
  <si>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</si>
  <si>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</si>
  <si>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</si>
  <si>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</si>
  <si>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</si>
  <si>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</si>
  <si>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</si>
  <si>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</si>
  <si>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</si>
  <si>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</si>
  <si>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</si>
  <si>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</si>
  <si>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</si>
  <si>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</si>
  <si>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</si>
  <si>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</si>
  <si>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</si>
  <si>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</si>
  <si>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</si>
  <si>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</si>
  <si>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</si>
  <si>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</si>
  <si>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</si>
  <si>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</si>
  <si>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</si>
  <si>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</si>
  <si>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</si>
  <si>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</si>
  <si>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</si>
  <si>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</si>
  <si>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</si>
  <si>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</si>
  <si>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</si>
  <si>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</si>
  <si>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</si>
  <si>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</si>
  <si>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</si>
  <si>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</si>
  <si>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</si>
  <si>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</si>
  <si>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</si>
  <si>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</si>
  <si>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</si>
  <si>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</si>
  <si>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</si>
  <si>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</si>
  <si>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</si>
  <si>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</si>
  <si>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</si>
  <si>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</si>
  <si>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</si>
  <si>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</si>
  <si>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</si>
  <si>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</si>
  <si>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</si>
  <si>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</si>
  <si>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</si>
  <si>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</si>
  <si>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</si>
  <si>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</si>
  <si>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</si>
  <si>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</si>
  <si>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</si>
  <si>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</si>
  <si>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</si>
  <si>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</si>
  <si>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</si>
  <si>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</si>
  <si>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</si>
  <si>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</si>
  <si>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</si>
  <si>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</si>
  <si>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</si>
  <si>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</si>
  <si>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</si>
  <si>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</si>
  <si>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</si>
  <si>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</si>
  <si>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</si>
  <si>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</si>
  <si>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</si>
  <si>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</si>
  <si>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</si>
  <si>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</si>
  <si>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</si>
  <si>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</si>
  <si>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</si>
  <si>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</si>
  <si>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</si>
  <si>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</si>
  <si>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</si>
  <si>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</si>
  <si>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</si>
  <si>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</si>
  <si>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</si>
  <si>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</si>
  <si>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</si>
  <si>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</si>
  <si>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</si>
  <si>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</si>
  <si>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</si>
  <si>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</si>
  <si>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</si>
  <si>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</si>
  <si>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</si>
  <si>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</si>
  <si>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</si>
  <si>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</si>
  <si>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</si>
  <si>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</si>
  <si>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</si>
  <si>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</si>
  <si>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</si>
  <si>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</si>
  <si>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</si>
  <si>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</si>
  <si>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</si>
  <si>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</si>
  <si>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</si>
  <si>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</si>
  <si>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</si>
  <si>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</si>
  <si>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</si>
  <si>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</si>
  <si>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</si>
  <si>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</si>
  <si>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</si>
  <si>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</si>
  <si>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</si>
  <si>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</si>
  <si>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</si>
  <si>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</si>
  <si>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</si>
  <si>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</si>
  <si>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</si>
  <si>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</si>
  <si>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</si>
  <si>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</si>
  <si>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</si>
  <si>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</si>
  <si>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</si>
  <si>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</si>
  <si>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</si>
  <si>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</si>
  <si>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</si>
  <si>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</si>
  <si>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</si>
  <si>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</si>
  <si>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</si>
  <si>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</si>
  <si>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</si>
  <si>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</si>
  <si>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</si>
  <si>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</si>
  <si>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</si>
  <si>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</si>
  <si>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</si>
  <si>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</si>
  <si>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</si>
  <si>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</si>
  <si>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</si>
  <si>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</si>
  <si>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</si>
  <si>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</si>
  <si>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</si>
  <si>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</si>
  <si>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</si>
  <si>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</si>
  <si>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</si>
  <si>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</si>
  <si>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</si>
  <si>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</si>
  <si>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</si>
  <si>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</si>
  <si>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</si>
  <si>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</si>
  <si>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</si>
  <si>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</si>
  <si>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</si>
  <si>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</si>
  <si>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</si>
  <si>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</si>
  <si>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</si>
  <si>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</si>
  <si>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</si>
  <si>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</si>
  <si>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</si>
  <si>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</si>
  <si>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</si>
  <si>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</si>
  <si>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</si>
  <si>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</si>
  <si>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</si>
  <si>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</si>
  <si>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</si>
  <si>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</si>
  <si>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</si>
  <si>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</si>
  <si>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</si>
  <si>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</si>
  <si>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</si>
  <si>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</si>
  <si>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</si>
  <si>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</si>
  <si>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</si>
  <si>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</si>
  <si>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</si>
  <si>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</si>
  <si>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</si>
  <si>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</si>
  <si>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</si>
  <si>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</si>
  <si>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</si>
  <si>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</si>
  <si>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</si>
  <si>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</si>
  <si>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</si>
  <si>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</si>
  <si>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</si>
  <si>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</si>
  <si>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</si>
  <si>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</si>
  <si>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</si>
  <si>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</si>
  <si>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</si>
  <si>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</si>
  <si>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</si>
  <si>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</si>
  <si>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</si>
  <si>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</si>
  <si>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</si>
  <si>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</si>
  <si>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</si>
  <si>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</si>
  <si>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</si>
  <si>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</si>
  <si>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</si>
  <si>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</si>
  <si>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</si>
  <si>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</si>
  <si>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</si>
  <si>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</si>
  <si>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</si>
  <si>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</si>
  <si>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</si>
  <si>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</si>
  <si>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</si>
  <si>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</si>
  <si>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</si>
  <si>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</si>
  <si>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</si>
  <si>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</si>
  <si>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</si>
  <si>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</si>
  <si>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</si>
  <si>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</si>
  <si>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</si>
  <si>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</si>
  <si>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</si>
  <si>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</si>
  <si>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</si>
  <si>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</si>
  <si>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</si>
  <si>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</si>
  <si>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</si>
  <si>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</si>
  <si>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</si>
  <si>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</si>
  <si>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</si>
  <si>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</si>
  <si>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</si>
  <si>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</si>
  <si>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</si>
  <si>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</si>
  <si>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</si>
  <si>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</si>
  <si>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</si>
  <si>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</si>
  <si>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</si>
  <si>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</si>
  <si>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</si>
  <si>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</si>
  <si>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</si>
  <si>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</si>
  <si>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</si>
  <si>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</si>
  <si>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</si>
  <si>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</si>
  <si>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</si>
  <si>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</si>
  <si>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</si>
  <si>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</si>
  <si>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</si>
  <si>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</si>
  <si>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</si>
  <si>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</si>
  <si>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</si>
  <si>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</si>
  <si>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</si>
  <si>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</si>
  <si>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</si>
  <si>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</si>
  <si>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</si>
  <si>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</si>
  <si>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</si>
  <si>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</si>
  <si>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</si>
  <si>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</si>
  <si>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</si>
  <si>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</si>
  <si>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</si>
  <si>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</si>
  <si>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</si>
  <si>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</si>
  <si>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</si>
  <si>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</si>
  <si>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</si>
  <si>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</si>
  <si>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</si>
  <si>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</si>
  <si>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</si>
  <si>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</si>
  <si>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</si>
  <si>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</si>
  <si>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</si>
  <si>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</si>
  <si>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</si>
  <si>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</si>
  <si>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</si>
  <si>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</si>
  <si>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</si>
  <si>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</si>
  <si>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</si>
  <si>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</si>
  <si>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</si>
  <si>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</si>
  <si>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</si>
  <si>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</si>
  <si>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</si>
  <si>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</si>
  <si>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</si>
  <si>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</si>
  <si>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</si>
  <si>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</si>
  <si>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</si>
  <si>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</si>
  <si>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</si>
  <si>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</si>
  <si>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</si>
  <si>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</si>
  <si>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</si>
  <si>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</si>
  <si>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</si>
  <si>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</si>
  <si>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</si>
  <si>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</si>
  <si>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</si>
  <si>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</si>
  <si>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</si>
  <si>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</si>
  <si>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</si>
  <si>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</si>
  <si>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</si>
  <si>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</si>
  <si>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</si>
  <si>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</si>
  <si>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</si>
  <si>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</si>
  <si>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</si>
  <si>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</si>
  <si>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</si>
  <si>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</si>
  <si>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</si>
  <si>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</si>
  <si>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</si>
  <si>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</si>
  <si>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</si>
  <si>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</si>
  <si>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</si>
  <si>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</si>
  <si>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</si>
  <si>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</si>
  <si>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</si>
  <si>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</si>
  <si>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</si>
  <si>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</si>
  <si>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</si>
  <si>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</si>
  <si>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</si>
  <si>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</si>
  <si>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</si>
  <si>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</si>
  <si>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</si>
  <si>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</si>
  <si>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</si>
  <si>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</si>
  <si>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</si>
  <si>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</si>
  <si>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</si>
  <si>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</si>
  <si>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</si>
  <si>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</si>
  <si>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</si>
  <si>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</si>
  <si>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</si>
  <si>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</si>
  <si>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</si>
  <si>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</si>
  <si>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</si>
  <si>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</si>
  <si>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</si>
  <si>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</si>
  <si>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</si>
  <si>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</si>
  <si>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</si>
  <si>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</si>
  <si>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</si>
  <si>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</si>
  <si>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</si>
  <si>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</si>
  <si>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</si>
  <si>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</si>
  <si>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</si>
  <si>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</si>
  <si>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</si>
  <si>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</si>
  <si>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</si>
  <si>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</si>
  <si>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</si>
  <si>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</si>
  <si>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</si>
  <si>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</si>
  <si>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</si>
  <si>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</si>
  <si>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</si>
  <si>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</si>
  <si>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</si>
  <si>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</si>
  <si>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</si>
  <si>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</si>
  <si>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</si>
  <si>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</si>
  <si>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</si>
  <si>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</si>
  <si>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</si>
  <si>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</si>
  <si>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</si>
  <si>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</si>
  <si>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</si>
  <si>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</si>
  <si>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</si>
  <si>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</si>
  <si>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</si>
  <si>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</si>
  <si>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</si>
  <si>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</si>
  <si>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</si>
  <si>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</si>
  <si>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</si>
  <si>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</si>
  <si>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</si>
  <si>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</si>
  <si>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</si>
  <si>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</si>
  <si>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</si>
  <si>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</si>
  <si>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</si>
  <si>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</si>
  <si>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</si>
  <si>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</si>
  <si>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</si>
  <si>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</si>
  <si>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</si>
  <si>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</si>
  <si>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</si>
  <si>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</si>
  <si>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</si>
  <si>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</si>
  <si>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</si>
  <si>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</si>
  <si>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</si>
  <si>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</si>
  <si>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</si>
  <si>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</si>
  <si>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</si>
  <si>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</si>
  <si>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</si>
  <si>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</si>
  <si>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</si>
  <si>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</si>
  <si>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</si>
  <si>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</si>
  <si>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</si>
  <si>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</si>
  <si>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</si>
  <si>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</si>
  <si>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</si>
  <si>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</si>
  <si>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</si>
  <si>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</si>
  <si>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</si>
  <si>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</si>
  <si>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</si>
  <si>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</si>
  <si>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</si>
  <si>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</si>
  <si>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</si>
  <si>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</si>
  <si>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</si>
  <si>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</si>
  <si>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</si>
  <si>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</si>
  <si>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</si>
  <si>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</si>
  <si>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</si>
  <si>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</si>
  <si>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</si>
  <si>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</si>
  <si>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</si>
  <si>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</si>
  <si>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</si>
  <si>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</si>
  <si>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</si>
  <si>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</si>
  <si>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</si>
  <si>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</si>
  <si>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</si>
  <si>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</si>
  <si>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</si>
  <si>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</si>
  <si>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</si>
  <si>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</si>
  <si>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</si>
  <si>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</si>
  <si>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</si>
  <si>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</si>
  <si>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</si>
  <si>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</si>
  <si>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</si>
  <si>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</si>
  <si>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</si>
  <si>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</si>
  <si>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</si>
  <si>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</si>
  <si>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</si>
  <si>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</si>
  <si>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</si>
  <si>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</si>
  <si>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</si>
  <si>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</si>
  <si>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</si>
  <si>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</si>
  <si>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</si>
  <si>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</si>
  <si>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</si>
  <si>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</si>
  <si>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</si>
  <si>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</si>
  <si>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</si>
  <si>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</si>
  <si>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</si>
  <si>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</si>
  <si>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</si>
  <si>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</si>
  <si>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</si>
  <si>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</si>
  <si>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</si>
  <si>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</si>
  <si>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</si>
  <si>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</si>
  <si>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</si>
  <si>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</si>
  <si>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</si>
  <si>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</si>
  <si>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</si>
  <si>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</si>
  <si>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</si>
  <si>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</si>
  <si>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</si>
  <si>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</si>
  <si>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</si>
  <si>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</si>
  <si>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</si>
  <si>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</si>
  <si>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</si>
  <si>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</si>
  <si>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</si>
  <si>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</si>
  <si>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</si>
  <si>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</si>
  <si>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</si>
  <si>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</si>
  <si>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</si>
  <si>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</si>
  <si>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</si>
  <si>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</si>
  <si>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</si>
  <si>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</si>
  <si>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</si>
  <si>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</si>
  <si>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</si>
  <si>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</si>
  <si>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</si>
  <si>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</si>
  <si>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</si>
  <si>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</si>
  <si>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</si>
  <si>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</si>
  <si>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</si>
  <si>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</si>
  <si>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</si>
  <si>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</si>
  <si>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</si>
  <si>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</si>
  <si>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</si>
  <si>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</si>
  <si>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</si>
  <si>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</si>
  <si>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</si>
  <si>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</si>
  <si>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</si>
  <si>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</si>
  <si>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</si>
  <si>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</si>
  <si>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</si>
  <si>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</si>
  <si>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</si>
  <si>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</si>
  <si>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</si>
  <si>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</si>
  <si>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</si>
  <si>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</si>
  <si>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</si>
  <si>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</si>
  <si>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</si>
  <si>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</si>
  <si>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</si>
  <si>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</si>
  <si>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</si>
  <si>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</si>
  <si>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</si>
  <si>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</si>
  <si>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</si>
  <si>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</si>
  <si>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</si>
  <si>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</si>
  <si>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</si>
  <si>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</si>
  <si>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</si>
  <si>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</si>
  <si>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</si>
  <si>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</si>
  <si>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</si>
  <si>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</si>
  <si>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</si>
  <si>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</si>
  <si>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</si>
  <si>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</si>
  <si>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</si>
  <si>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</si>
  <si>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</si>
  <si>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</si>
  <si>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</si>
  <si>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</si>
  <si>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</si>
  <si>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</si>
  <si>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</si>
  <si>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</si>
  <si>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</si>
  <si>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</si>
  <si>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</si>
  <si>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</si>
  <si>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</si>
  <si>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</si>
  <si>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</si>
  <si>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</si>
  <si>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</si>
  <si>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</si>
  <si>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</si>
  <si>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</si>
  <si>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</si>
  <si>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</si>
  <si>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</si>
  <si>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</si>
  <si>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</si>
  <si>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</si>
  <si>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</si>
  <si>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</si>
  <si>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</si>
  <si>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</si>
  <si>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</si>
  <si>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</si>
  <si>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</si>
  <si>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</si>
  <si>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</si>
  <si>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</si>
  <si>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</si>
  <si>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</si>
  <si>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</si>
  <si>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</si>
  <si>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</si>
  <si>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</si>
  <si>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</si>
  <si>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</si>
  <si>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</si>
  <si>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</si>
  <si>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</si>
  <si>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</si>
  <si>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</si>
  <si>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</si>
  <si>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</si>
  <si>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</si>
  <si>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</si>
  <si>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</si>
  <si>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</si>
  <si>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</si>
  <si>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</si>
  <si>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</si>
  <si>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</si>
  <si>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</si>
  <si>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</si>
  <si>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</si>
  <si>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</si>
  <si>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</si>
  <si>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</si>
  <si>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</si>
  <si>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</si>
  <si>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</si>
  <si>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</si>
  <si>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</si>
  <si>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</si>
  <si>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</si>
  <si>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</si>
  <si>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</si>
  <si>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</si>
  <si>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</si>
  <si>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</si>
  <si>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</si>
  <si>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</si>
  <si>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</si>
  <si>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</si>
  <si>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</si>
  <si>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</si>
  <si>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</si>
  <si>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</si>
  <si>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</si>
  <si>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</si>
  <si>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</si>
  <si>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</si>
  <si>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</si>
  <si>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</si>
  <si>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</si>
  <si>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</si>
  <si>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</si>
  <si>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</si>
  <si>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</si>
  <si>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</si>
  <si>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</si>
  <si>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</si>
  <si>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</si>
  <si>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</si>
  <si>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</si>
  <si>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</si>
  <si>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</si>
  <si>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</si>
  <si>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</si>
  <si>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</si>
  <si>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</si>
  <si>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</si>
  <si>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</si>
  <si>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</si>
  <si>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</si>
  <si>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</si>
  <si>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</si>
  <si>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</si>
  <si>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</si>
  <si>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</si>
  <si>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</si>
  <si>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</si>
  <si>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</si>
  <si>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</si>
  <si>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</si>
  <si>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</si>
  <si>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</si>
  <si>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</si>
  <si>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</si>
  <si>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</si>
  <si>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</si>
  <si>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</si>
  <si>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</si>
  <si>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</si>
  <si>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</si>
  <si>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</si>
  <si>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</si>
  <si>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</si>
  <si>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</si>
  <si>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</si>
  <si>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</si>
  <si>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</si>
  <si>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</si>
  <si>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</si>
  <si>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</si>
  <si>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</si>
  <si>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</si>
  <si>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</si>
  <si>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</si>
  <si>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</si>
  <si>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</si>
  <si>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</si>
  <si>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</si>
  <si>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</si>
  <si>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</si>
  <si>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</si>
  <si>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</si>
  <si>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</si>
  <si>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</si>
  <si>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</si>
  <si>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</si>
  <si>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</si>
  <si>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</si>
  <si>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</si>
  <si>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</si>
  <si>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</si>
  <si>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</si>
  <si>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</si>
  <si>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</si>
  <si>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</si>
  <si>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</si>
  <si>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</si>
  <si>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</si>
  <si>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</si>
  <si>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</si>
  <si>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</si>
  <si>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</si>
  <si>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</si>
  <si>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</si>
  <si>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</si>
  <si>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</si>
  <si>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</si>
  <si>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</si>
  <si>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</si>
  <si>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</si>
  <si>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</si>
  <si>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</si>
  <si>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</si>
  <si>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</si>
  <si>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</si>
  <si>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</si>
  <si>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</si>
  <si>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</si>
  <si>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</si>
  <si>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</si>
  <si>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</si>
  <si>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</si>
  <si>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</si>
  <si>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</si>
  <si>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</si>
  <si>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</si>
  <si>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</si>
  <si>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</si>
  <si>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</si>
  <si>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</si>
  <si>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</si>
  <si>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</si>
  <si>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</si>
  <si>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</si>
  <si>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</si>
  <si>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</si>
  <si>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</si>
  <si>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</si>
  <si>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</si>
  <si>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</si>
  <si>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</si>
  <si>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</si>
  <si>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</si>
  <si>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</si>
  <si>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</si>
  <si>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</si>
  <si>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</si>
  <si>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</si>
  <si>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</si>
  <si>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</si>
  <si>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</si>
  <si>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</si>
  <si>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</si>
  <si>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</si>
  <si>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</si>
  <si>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</si>
  <si>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</si>
  <si>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</si>
  <si>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</si>
  <si>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</si>
  <si>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</si>
  <si>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</si>
  <si>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</si>
  <si>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</si>
  <si>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</si>
  <si>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</si>
  <si>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</si>
  <si>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</si>
  <si>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</si>
  <si>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</si>
  <si>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</si>
  <si>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</si>
  <si>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</si>
  <si>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</si>
  <si>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</si>
  <si>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</si>
  <si>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</si>
  <si>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</si>
  <si>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</si>
  <si>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</si>
  <si>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</si>
  <si>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</si>
  <si>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</si>
  <si>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</si>
  <si>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</si>
  <si>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</si>
  <si>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</si>
  <si>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</si>
  <si>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</si>
  <si>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</si>
  <si>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</si>
  <si>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</si>
  <si>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</si>
  <si>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</si>
  <si>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</si>
  <si>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</si>
  <si>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</si>
  <si>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</si>
  <si>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</si>
  <si>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</si>
  <si>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</si>
  <si>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</si>
  <si>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</si>
  <si>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</si>
  <si>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</si>
  <si>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</si>
  <si>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</si>
  <si>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</si>
  <si>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</si>
  <si>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</si>
  <si>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</si>
  <si>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</si>
  <si>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</si>
  <si>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</si>
  <si>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</si>
  <si>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</si>
  <si>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</si>
  <si>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</si>
  <si>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</si>
  <si>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</si>
  <si>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</si>
  <si>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</si>
  <si>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</si>
  <si>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</si>
  <si>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</si>
  <si>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</si>
  <si>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</si>
  <si>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</si>
  <si>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</si>
  <si>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</si>
  <si>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</si>
  <si>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</si>
  <si>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</si>
  <si>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</si>
  <si>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</si>
  <si>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</si>
  <si>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</si>
  <si>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</si>
  <si>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</si>
  <si>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</si>
  <si>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</si>
  <si>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</si>
  <si>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</si>
  <si>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</si>
  <si>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</si>
  <si>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</si>
  <si>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</si>
  <si>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</si>
  <si>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</si>
  <si>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</si>
  <si>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</si>
  <si>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</si>
  <si>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</si>
  <si>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</si>
  <si>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</si>
  <si>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</si>
  <si>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</si>
  <si>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</si>
  <si>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</si>
  <si>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</si>
  <si>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</si>
  <si>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</si>
  <si>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</si>
  <si>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</si>
  <si>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</si>
  <si>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</si>
  <si>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</si>
  <si>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</si>
  <si>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</si>
  <si>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</si>
  <si>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</si>
  <si>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</si>
  <si>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</si>
  <si>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</si>
  <si>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</si>
  <si>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</si>
  <si>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</si>
  <si>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</si>
  <si>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</si>
  <si>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</si>
  <si>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</si>
  <si>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</si>
  <si>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</si>
  <si>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</si>
  <si>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</si>
  <si>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</si>
  <si>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</si>
  <si>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</si>
  <si>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</si>
  <si>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</si>
  <si>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</si>
  <si>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</si>
  <si>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</si>
  <si>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</si>
  <si>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</si>
  <si>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</si>
  <si>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</si>
  <si>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</si>
  <si>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</si>
  <si>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</si>
  <si>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</si>
  <si>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</si>
  <si>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</si>
  <si>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</si>
  <si>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</si>
  <si>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</si>
  <si>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</si>
  <si>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</si>
  <si>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</si>
  <si>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</si>
  <si>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</si>
  <si>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</si>
  <si>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</si>
  <si>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</si>
  <si>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</si>
  <si>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</si>
  <si>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</si>
  <si>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</si>
  <si>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</si>
  <si>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</si>
  <si>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</si>
  <si>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</si>
  <si>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</si>
  <si>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</si>
  <si>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</si>
  <si>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</si>
  <si>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</si>
  <si>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</si>
  <si>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</si>
  <si>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</si>
  <si>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</si>
  <si>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</si>
  <si>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</si>
  <si>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</si>
  <si>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</si>
  <si>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</si>
  <si>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</si>
  <si>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</si>
  <si>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</si>
  <si>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</si>
  <si>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</si>
  <si>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</si>
  <si>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</si>
  <si>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</si>
  <si>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</si>
  <si>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</si>
  <si>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</si>
  <si>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</si>
  <si>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</si>
  <si>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</si>
  <si>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</si>
  <si>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</si>
  <si>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</si>
  <si>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</si>
  <si>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</si>
  <si>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</si>
  <si>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</si>
  <si>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</si>
  <si>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</si>
  <si>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</si>
  <si>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</si>
  <si>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</si>
  <si>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</si>
  <si>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</si>
  <si>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</si>
  <si>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</si>
  <si>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</si>
  <si>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</si>
  <si>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</si>
  <si>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</si>
  <si>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</si>
  <si>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</si>
  <si>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</si>
  <si>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</si>
  <si>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</si>
  <si>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</si>
  <si>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</si>
  <si>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</si>
  <si>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</si>
  <si>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</si>
  <si>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</si>
  <si>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</si>
  <si>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</si>
  <si>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</si>
  <si>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</si>
  <si>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</si>
  <si>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</si>
  <si>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</si>
  <si>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</si>
  <si>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</si>
  <si>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</si>
  <si>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</si>
  <si>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</si>
  <si>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</si>
  <si>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</si>
  <si>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</si>
  <si>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</si>
  <si>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</si>
  <si>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</si>
  <si>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</si>
  <si>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</si>
  <si>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</si>
  <si>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</si>
  <si>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</si>
  <si>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</si>
  <si>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</si>
  <si>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</si>
  <si>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</si>
  <si>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</si>
  <si>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</si>
  <si>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</si>
  <si>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</si>
  <si>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</si>
  <si>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</si>
  <si>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</si>
  <si>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</si>
  <si>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</si>
  <si>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</si>
  <si>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</si>
  <si>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</si>
  <si>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</si>
  <si>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</si>
  <si>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</si>
  <si>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</si>
  <si>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</si>
  <si>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</si>
  <si>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</si>
  <si>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</si>
  <si>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</si>
  <si>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</si>
  <si>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</si>
  <si>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</si>
  <si>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</si>
  <si>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</si>
  <si>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</si>
  <si>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</si>
  <si>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</si>
  <si>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</si>
  <si>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</si>
  <si>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</si>
  <si>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</si>
  <si>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</si>
  <si>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</si>
  <si>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</si>
  <si>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</si>
  <si>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</si>
  <si>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</si>
  <si>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</si>
  <si>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</si>
  <si>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</si>
  <si>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</si>
  <si>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</si>
  <si>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</si>
  <si>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</si>
  <si>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</si>
  <si>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</si>
  <si>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</si>
  <si>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</si>
  <si>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</si>
  <si>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</si>
  <si>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</si>
  <si>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</si>
  <si>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</si>
  <si>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</si>
  <si>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</si>
  <si>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</si>
  <si>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</si>
  <si>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</si>
  <si>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</si>
  <si>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</si>
  <si>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</si>
  <si>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</si>
  <si>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</si>
  <si>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</si>
  <si>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</si>
  <si>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</si>
  <si>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</si>
  <si>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</si>
  <si>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</si>
  <si>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</si>
  <si>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</si>
  <si>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</si>
  <si>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</si>
  <si>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</si>
  <si>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</si>
  <si>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</si>
  <si>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</si>
  <si>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</si>
  <si>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</si>
  <si>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</si>
  <si>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</si>
  <si>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</si>
  <si>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</si>
  <si>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</si>
  <si>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</si>
  <si>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</si>
  <si>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</si>
  <si>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</si>
  <si>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</si>
  <si>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</si>
  <si>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</si>
  <si>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</si>
  <si>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</si>
  <si>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</si>
  <si>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</si>
  <si>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</si>
  <si>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</si>
  <si>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</si>
  <si>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</si>
  <si>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</si>
  <si>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</si>
  <si>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</si>
  <si>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</si>
  <si>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</si>
  <si>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</si>
  <si>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</si>
  <si>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</si>
  <si>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</si>
  <si>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</si>
  <si>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</si>
  <si>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</si>
  <si>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</si>
  <si>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</si>
  <si>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</si>
  <si>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</si>
  <si>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</si>
  <si>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</si>
  <si>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</si>
  <si>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</si>
  <si>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</si>
  <si>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</si>
  <si>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</si>
  <si>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</si>
  <si>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</si>
  <si>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</si>
  <si>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</si>
  <si>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</si>
  <si>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</si>
  <si>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</si>
  <si>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</si>
  <si>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</si>
  <si>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</si>
  <si>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</si>
  <si>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</si>
  <si>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</si>
  <si>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</si>
  <si>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</si>
  <si>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</si>
  <si>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</si>
  <si>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</si>
  <si>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</si>
  <si>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</si>
  <si>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</si>
  <si>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</si>
  <si>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</si>
  <si>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</si>
  <si>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</si>
  <si>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</si>
  <si>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</si>
  <si>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</si>
  <si>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</si>
  <si>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</si>
  <si>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</si>
  <si>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</si>
  <si>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</si>
  <si>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</si>
  <si>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</si>
  <si>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</si>
  <si>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</si>
  <si>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</si>
  <si>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</si>
  <si>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</si>
  <si>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</si>
  <si>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</si>
  <si>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</si>
  <si>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</si>
  <si>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</si>
  <si>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</si>
  <si>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</si>
  <si>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</si>
  <si>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</si>
  <si>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</si>
  <si>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</si>
  <si>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</si>
  <si>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</si>
  <si>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</si>
  <si>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</si>
  <si>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</si>
  <si>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</si>
  <si>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</si>
  <si>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</si>
  <si>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</si>
  <si>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</si>
  <si>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</si>
  <si>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</si>
  <si>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</si>
  <si>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</si>
  <si>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</si>
  <si>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</si>
  <si>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</si>
  <si>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</si>
  <si>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</si>
  <si>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</si>
  <si>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</si>
  <si>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</si>
  <si>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</si>
  <si>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</si>
  <si>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</si>
  <si>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</si>
  <si>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</si>
  <si>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</si>
  <si>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</si>
  <si>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</si>
  <si>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</si>
  <si>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</si>
  <si>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</si>
  <si>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</si>
  <si>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</si>
  <si>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</si>
  <si>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</si>
  <si>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</si>
  <si>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</si>
  <si>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</si>
  <si>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</si>
  <si>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</si>
  <si>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</si>
  <si>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</si>
  <si>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</si>
  <si>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</si>
  <si>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</si>
  <si>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</si>
  <si>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</si>
  <si>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</si>
  <si>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</si>
  <si>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</si>
  <si>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</si>
  <si>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</si>
  <si>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</si>
  <si>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</si>
  <si>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</si>
  <si>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</si>
  <si>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</si>
  <si>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</si>
  <si>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</si>
  <si>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</si>
  <si>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</si>
  <si>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</si>
  <si>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</si>
  <si>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</si>
  <si>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</si>
  <si>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</si>
  <si>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</si>
  <si>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</si>
  <si>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</si>
  <si>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</si>
  <si>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</si>
  <si>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</si>
  <si>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</si>
  <si>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</si>
  <si>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</si>
  <si>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</si>
  <si>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</si>
  <si>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</si>
  <si>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</si>
  <si>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</si>
  <si>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</si>
  <si>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</si>
  <si>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</si>
  <si>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</si>
  <si>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</si>
  <si>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</si>
  <si>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</si>
  <si>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</si>
  <si>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</si>
  <si>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</si>
  <si>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</si>
  <si>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</si>
  <si>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</si>
  <si>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</si>
  <si>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</si>
  <si>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</si>
  <si>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</si>
  <si>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</si>
  <si>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</si>
  <si>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</si>
  <si>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</si>
  <si>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</si>
  <si>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</si>
  <si>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</si>
  <si>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</si>
  <si>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</si>
  <si>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</si>
  <si>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</si>
  <si>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</si>
  <si>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</si>
  <si>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</si>
  <si>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</si>
  <si>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</si>
  <si>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</si>
  <si>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</si>
  <si>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</si>
  <si>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</si>
  <si>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</si>
  <si>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</si>
  <si>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</si>
  <si>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</si>
  <si>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</si>
  <si>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</si>
  <si>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</si>
  <si>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</si>
  <si>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</si>
  <si>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</si>
  <si>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</si>
  <si>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</si>
  <si>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</si>
  <si>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</si>
  <si>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</si>
  <si>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</si>
  <si>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</si>
  <si>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</si>
  <si>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</si>
  <si>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</si>
  <si>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</si>
  <si>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</si>
  <si>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</si>
  <si>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</si>
  <si>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</si>
  <si>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</si>
  <si>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</si>
  <si>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</si>
  <si>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</si>
  <si>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</si>
  <si>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</si>
  <si>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</si>
  <si>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</si>
  <si>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</si>
  <si>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</si>
  <si>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</si>
  <si>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</si>
  <si>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</si>
  <si>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</si>
  <si>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</si>
  <si>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</si>
  <si>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</si>
  <si>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</si>
  <si>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</si>
  <si>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</si>
  <si>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</si>
  <si>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</si>
  <si>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</si>
  <si>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</si>
  <si>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</si>
  <si>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</si>
  <si>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</si>
  <si>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</si>
  <si>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</si>
  <si>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</si>
  <si>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</si>
  <si>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</si>
  <si>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</si>
  <si>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</si>
  <si>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</si>
  <si>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</si>
  <si>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</si>
  <si>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</si>
  <si>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</si>
  <si>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</si>
  <si>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</si>
  <si>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</si>
  <si>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</si>
  <si>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</si>
  <si>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</si>
  <si>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</si>
  <si>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</si>
  <si>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</si>
  <si>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</si>
  <si>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</si>
  <si>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</si>
  <si>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</si>
  <si>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</si>
  <si>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</si>
  <si>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</si>
  <si>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</si>
  <si>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</si>
  <si>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</si>
  <si>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</si>
  <si>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</si>
  <si>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</si>
  <si>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</si>
  <si>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</si>
  <si>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</si>
  <si>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</si>
  <si>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</si>
  <si>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</si>
  <si>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</si>
  <si>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</si>
  <si>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</si>
  <si>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</si>
  <si>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</si>
  <si>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</si>
  <si>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</si>
  <si>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</si>
  <si>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</si>
  <si>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</si>
  <si>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</si>
  <si>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</si>
  <si>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</si>
  <si>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</si>
  <si>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</si>
  <si>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</si>
  <si>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</si>
  <si>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</si>
  <si>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</si>
  <si>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</si>
  <si>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</si>
  <si>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</si>
  <si>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</si>
  <si>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</si>
  <si>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</si>
  <si>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</si>
  <si>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</si>
  <si>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</si>
  <si>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</si>
  <si>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</si>
  <si>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</si>
  <si>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</si>
  <si>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</si>
  <si>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</si>
  <si>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</si>
  <si>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</si>
  <si>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</si>
  <si>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</si>
  <si>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</si>
  <si>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</si>
  <si>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</si>
  <si>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</si>
  <si>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</si>
  <si>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</si>
  <si>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</si>
  <si>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</si>
  <si>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</si>
  <si>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</si>
  <si>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</si>
  <si>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</si>
  <si>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</si>
  <si>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</si>
  <si>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</si>
  <si>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</si>
  <si>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</si>
  <si>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</si>
  <si>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</si>
  <si>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</si>
  <si>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</si>
  <si>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</si>
  <si>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</si>
  <si>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</si>
  <si>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</si>
  <si>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</si>
  <si>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</si>
  <si>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</si>
  <si>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</si>
  <si>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</si>
  <si>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</si>
  <si>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</si>
  <si>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</si>
  <si>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</si>
  <si>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</si>
  <si>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</si>
  <si>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</si>
  <si>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</si>
  <si>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</si>
  <si>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</si>
  <si>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</si>
  <si>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</si>
  <si>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</si>
  <si>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</si>
  <si>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</si>
  <si>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</si>
  <si>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</si>
  <si>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</si>
  <si>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</si>
  <si>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</si>
  <si>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</si>
  <si>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</si>
  <si>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</si>
  <si>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</si>
  <si>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</si>
  <si>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</si>
  <si>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</si>
  <si>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</si>
  <si>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</si>
  <si>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</si>
  <si>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</si>
  <si>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</si>
  <si>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</si>
  <si>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</si>
  <si>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</si>
  <si>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</si>
  <si>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</si>
  <si>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</si>
  <si>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</si>
  <si>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</si>
  <si>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</si>
  <si>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</si>
  <si>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</si>
  <si>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</si>
  <si>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</si>
  <si>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</si>
  <si>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</si>
  <si>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</si>
  <si>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</si>
  <si>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</si>
  <si>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</si>
  <si>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</si>
  <si>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</si>
  <si>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</si>
  <si>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</si>
  <si>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</si>
  <si>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</si>
  <si>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</si>
  <si>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</si>
  <si>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</si>
  <si>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</si>
  <si>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</si>
  <si>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</si>
  <si>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</si>
  <si>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</si>
  <si>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</si>
  <si>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</si>
  <si>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</si>
  <si>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</si>
  <si>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</si>
  <si>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</si>
  <si>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</si>
  <si>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</si>
  <si>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</si>
  <si>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</si>
  <si>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</si>
  <si>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</si>
  <si>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</si>
  <si>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</si>
  <si>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</si>
  <si>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</si>
  <si>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</si>
  <si>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</si>
  <si>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</si>
  <si>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</si>
  <si>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</si>
  <si>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</si>
  <si>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</si>
  <si>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</si>
  <si>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</si>
  <si>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</si>
  <si>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</si>
  <si>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</si>
  <si>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</si>
  <si>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</si>
  <si>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</si>
  <si>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</si>
  <si>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</si>
  <si>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</si>
  <si>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</si>
  <si>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</si>
  <si>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</si>
  <si>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</si>
  <si>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</si>
  <si>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</si>
  <si>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</si>
  <si>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</si>
  <si>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</si>
  <si>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</si>
  <si>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</si>
  <si>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</si>
  <si>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</si>
  <si>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</si>
  <si>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</si>
  <si>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</si>
  <si>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</si>
  <si>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</si>
  <si>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</si>
  <si>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</si>
  <si>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</si>
  <si>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</si>
  <si>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</si>
  <si>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</si>
  <si>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</si>
  <si>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</si>
  <si>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</si>
  <si>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</si>
  <si>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</si>
  <si>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</si>
  <si>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</si>
  <si>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</si>
  <si>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</si>
  <si>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</si>
  <si>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</si>
  <si>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</si>
  <si>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</si>
  <si>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</si>
  <si>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</si>
  <si>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</si>
  <si>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</si>
  <si>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</si>
  <si>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</si>
  <si>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</si>
  <si>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</si>
  <si>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</si>
  <si>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</si>
  <si>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</si>
  <si>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</si>
  <si>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</si>
  <si>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</si>
  <si>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</si>
  <si>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</si>
  <si>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</si>
  <si>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</si>
  <si>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</si>
  <si>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</si>
  <si>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</si>
  <si>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</si>
  <si>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</si>
  <si>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</si>
  <si>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</si>
  <si>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</si>
  <si>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</si>
  <si>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</si>
  <si>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</si>
  <si>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</si>
  <si>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</si>
  <si>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</si>
  <si>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</si>
  <si>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</si>
  <si>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</si>
  <si>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</si>
  <si>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</si>
  <si>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</si>
  <si>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</si>
  <si>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</si>
  <si>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</si>
  <si>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</si>
  <si>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</si>
  <si>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</si>
  <si>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</si>
  <si>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</si>
  <si>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</si>
  <si>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</si>
  <si>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</si>
  <si>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</si>
  <si>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</si>
  <si>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</si>
  <si>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</si>
  <si>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</si>
  <si>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</si>
  <si>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</si>
  <si>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</si>
  <si>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</si>
  <si>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</si>
  <si>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</si>
  <si>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</si>
  <si>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</si>
  <si>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</si>
  <si>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</si>
  <si>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</si>
  <si>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</si>
  <si>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</si>
  <si>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</si>
  <si>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</si>
  <si>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</si>
  <si>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</si>
  <si>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</si>
  <si>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</si>
  <si>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</si>
  <si>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</si>
  <si>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</si>
  <si>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</si>
  <si>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</si>
  <si>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</si>
  <si>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</si>
  <si>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</si>
  <si>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</si>
  <si>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</si>
  <si>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</si>
  <si>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</si>
  <si>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</si>
  <si>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</si>
  <si>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</si>
  <si>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</si>
  <si>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</si>
  <si>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</si>
  <si>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</si>
  <si>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</si>
  <si>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</si>
  <si>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</si>
  <si>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</si>
  <si>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</si>
  <si>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</si>
  <si>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</si>
  <si>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</si>
  <si>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</si>
  <si>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</si>
  <si>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</si>
  <si>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</si>
  <si>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</si>
  <si>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</si>
  <si>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</si>
  <si>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</si>
  <si>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</si>
  <si>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</si>
  <si>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</si>
  <si>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</si>
  <si>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</si>
  <si>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</si>
  <si>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</si>
  <si>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</si>
  <si>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</si>
  <si>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</si>
  <si>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</si>
  <si>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</si>
  <si>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</si>
  <si>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</si>
  <si>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</si>
  <si>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</si>
  <si>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</si>
  <si>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</si>
  <si>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</si>
  <si>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</si>
  <si>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</si>
  <si>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</si>
  <si>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</si>
  <si>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</si>
  <si>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</si>
  <si>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</si>
  <si>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</si>
  <si>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</si>
  <si>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</si>
  <si>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</si>
  <si>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</si>
  <si>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</si>
  <si>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</si>
  <si>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</si>
  <si>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</si>
  <si>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</si>
  <si>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</si>
  <si>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</si>
  <si>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</si>
  <si>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</si>
  <si>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</si>
  <si>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</si>
  <si>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</si>
  <si>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</si>
  <si>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</si>
  <si>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</si>
  <si>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</si>
  <si>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</si>
  <si>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</si>
  <si>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</si>
  <si>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</si>
  <si>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</si>
  <si>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</si>
  <si>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</si>
  <si>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</si>
  <si>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</si>
  <si>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</si>
  <si>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</si>
  <si>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</si>
  <si>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</si>
  <si>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</si>
  <si>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</si>
  <si>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</si>
  <si>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</si>
  <si>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</si>
  <si>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</si>
  <si>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</si>
  <si>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</si>
  <si>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</si>
  <si>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</si>
  <si>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</si>
  <si>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</si>
  <si>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</si>
  <si>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</si>
  <si>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</si>
  <si>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</si>
  <si>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</si>
  <si>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</si>
  <si>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</si>
  <si>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</si>
  <si>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</si>
  <si>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</si>
  <si>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</si>
  <si>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</si>
  <si>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</si>
  <si>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</si>
  <si>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</si>
  <si>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</si>
  <si>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</si>
  <si>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</si>
  <si>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</si>
  <si>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</si>
  <si>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</si>
  <si>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</si>
  <si>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</si>
  <si>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</si>
  <si>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</si>
  <si>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</si>
  <si>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</si>
  <si>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</si>
  <si>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</si>
  <si>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</si>
  <si>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</si>
  <si>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</si>
  <si>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</si>
  <si>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</si>
  <si>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</si>
  <si>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</si>
  <si>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</si>
  <si>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</si>
  <si>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</si>
  <si>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</si>
  <si>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</si>
  <si>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</si>
  <si>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</si>
  <si>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</si>
  <si>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</si>
  <si>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</si>
  <si>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</si>
  <si>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</si>
  <si>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</si>
  <si>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</si>
  <si>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</si>
  <si>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</si>
  <si>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</si>
  <si>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</si>
  <si>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</si>
  <si>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</si>
  <si>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</si>
  <si>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</si>
  <si>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</si>
  <si>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</si>
  <si>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</si>
  <si>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</si>
  <si>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</si>
  <si>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</si>
  <si>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</si>
  <si>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</si>
  <si>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</si>
  <si>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</si>
  <si>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</si>
  <si>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</si>
  <si>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</si>
  <si>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</si>
  <si>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</si>
  <si>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</si>
  <si>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</si>
  <si>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</si>
  <si>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</si>
  <si>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</si>
  <si>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</si>
  <si>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</si>
  <si>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</si>
  <si>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</si>
  <si>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</si>
  <si>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</si>
  <si>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</si>
  <si>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</si>
  <si>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</si>
  <si>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</si>
  <si>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</si>
  <si>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</si>
  <si>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</si>
  <si>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</si>
  <si>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</si>
  <si>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</si>
  <si>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</si>
  <si>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</si>
  <si>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</si>
  <si>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</si>
  <si>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</si>
  <si>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</si>
  <si>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</si>
  <si>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</si>
  <si>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</si>
  <si>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</si>
  <si>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</si>
  <si>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</si>
  <si>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</si>
  <si>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</si>
  <si>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</si>
  <si>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</si>
  <si>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</si>
  <si>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</si>
  <si>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</si>
  <si>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</si>
  <si>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</si>
  <si>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</si>
  <si>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</si>
  <si>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</si>
  <si>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</si>
  <si>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</si>
  <si>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</si>
  <si>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</si>
  <si>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</si>
  <si>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</si>
  <si>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</si>
  <si>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</si>
  <si>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</si>
  <si>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</si>
  <si>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</si>
  <si>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</si>
  <si>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</si>
  <si>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</si>
  <si>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</si>
  <si>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</si>
  <si>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</si>
  <si>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</si>
  <si>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</si>
  <si>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</si>
  <si>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</si>
  <si>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</si>
  <si>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</si>
  <si>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</si>
  <si>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</si>
  <si>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</si>
  <si>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</si>
  <si>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</si>
  <si>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</si>
  <si>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</si>
  <si>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</si>
  <si>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</si>
  <si>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</si>
  <si>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</si>
  <si>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</si>
  <si>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</si>
  <si>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</si>
  <si>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</si>
  <si>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</si>
  <si>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</si>
  <si>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</si>
  <si>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</si>
  <si>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</si>
  <si>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</si>
  <si>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</si>
  <si>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</si>
  <si>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</si>
  <si>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</si>
  <si>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</si>
  <si>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</si>
  <si>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</si>
  <si>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</si>
  <si>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</si>
  <si>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</si>
  <si>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</si>
  <si>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</si>
  <si>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</si>
  <si>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</si>
  <si>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</si>
  <si>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</si>
  <si>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</si>
  <si>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</si>
  <si>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</si>
  <si>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</si>
  <si>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</si>
  <si>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</si>
  <si>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</si>
  <si>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</si>
  <si>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</si>
  <si>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</si>
  <si>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</si>
  <si>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</si>
  <si>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</si>
  <si>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</si>
  <si>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</si>
  <si>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</si>
  <si>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</si>
  <si>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</si>
  <si>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</si>
  <si>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</si>
  <si>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</si>
  <si>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</si>
  <si>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</si>
  <si>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</si>
  <si>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</si>
  <si>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</si>
  <si>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</si>
  <si>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</si>
  <si>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</si>
  <si>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</si>
  <si>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</si>
  <si>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</si>
  <si>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</si>
  <si>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</si>
  <si>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</si>
  <si>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</si>
  <si>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</si>
  <si>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</si>
  <si>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</si>
  <si>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</si>
  <si>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</si>
  <si>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</si>
  <si>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</si>
  <si>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</si>
  <si>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</si>
  <si>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</si>
  <si>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</si>
  <si>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</si>
  <si>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</si>
  <si>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</si>
  <si>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</si>
  <si>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</si>
  <si>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</si>
  <si>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</si>
  <si>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</si>
  <si>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</si>
  <si>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</si>
  <si>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</si>
  <si>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</si>
  <si>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</si>
  <si>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</si>
  <si>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</si>
  <si>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</si>
  <si>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</si>
  <si>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</si>
  <si>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</si>
  <si>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</si>
  <si>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</si>
  <si>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</si>
  <si>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</si>
  <si>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</si>
  <si>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</si>
  <si>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</si>
  <si>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</si>
  <si>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</si>
  <si>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</si>
  <si>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</si>
  <si>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</si>
  <si>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</si>
  <si>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</si>
  <si>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</si>
  <si>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</si>
  <si>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</si>
  <si>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</si>
  <si>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</si>
  <si>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</si>
  <si>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</si>
  <si>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</si>
  <si>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</si>
  <si>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</si>
  <si>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</si>
  <si>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</si>
  <si>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</si>
  <si>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</si>
  <si>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</si>
  <si>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</si>
  <si>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</si>
  <si>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</si>
  <si>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</si>
  <si>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</si>
  <si>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</si>
  <si>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</si>
  <si>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</si>
  <si>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</si>
  <si>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</si>
  <si>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</si>
  <si>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</si>
  <si>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</si>
  <si>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</si>
  <si>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</si>
  <si>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</si>
  <si>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</si>
  <si>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</si>
  <si>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</si>
  <si>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</si>
  <si>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</si>
  <si>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</si>
  <si>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</si>
  <si>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</si>
  <si>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</si>
  <si>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</si>
  <si>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</si>
  <si>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</si>
  <si>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</si>
  <si>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</si>
  <si>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</si>
  <si>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</si>
  <si>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</si>
  <si>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</si>
  <si>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</si>
  <si>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</si>
  <si>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</si>
  <si>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</si>
  <si>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</si>
  <si>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</si>
  <si>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</si>
  <si>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</si>
  <si>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</si>
  <si>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</si>
  <si>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</si>
  <si>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</si>
  <si>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</si>
  <si>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</si>
  <si>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</si>
  <si>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</si>
  <si>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</si>
  <si>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</si>
  <si>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</si>
  <si>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</si>
  <si>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</si>
  <si>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</si>
  <si>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</si>
  <si>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</si>
  <si>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</si>
  <si>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</si>
  <si>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</si>
  <si>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</si>
  <si>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</si>
  <si>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</si>
  <si>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</si>
  <si>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</si>
  <si>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</si>
  <si>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</si>
  <si>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</si>
  <si>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</si>
  <si>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</si>
  <si>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</si>
  <si>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</si>
  <si>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</si>
  <si>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</si>
  <si>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</si>
  <si>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</si>
  <si>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</si>
  <si>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</si>
  <si>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</si>
  <si>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</si>
  <si>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</si>
  <si>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</si>
  <si>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</si>
  <si>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</si>
  <si>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</si>
  <si>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</si>
  <si>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</si>
  <si>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</si>
  <si>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</si>
  <si>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</si>
  <si>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</si>
  <si>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</si>
  <si>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</si>
  <si>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</si>
  <si>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</si>
  <si>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</si>
  <si>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</si>
  <si>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</si>
  <si>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</si>
  <si>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</si>
  <si>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</si>
  <si>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</si>
  <si>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</si>
  <si>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</si>
  <si>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</si>
  <si>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</si>
  <si>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</si>
  <si>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</si>
  <si>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</si>
  <si>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</si>
  <si>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</si>
  <si>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</si>
  <si>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</si>
  <si>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</si>
  <si>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</si>
  <si>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</si>
  <si>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</si>
  <si>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</si>
  <si>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</si>
  <si>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</si>
  <si>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</si>
  <si>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</si>
  <si>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</si>
  <si>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</si>
  <si>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</si>
  <si>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</si>
  <si>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</si>
  <si>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</si>
  <si>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</si>
  <si>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</si>
  <si>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</si>
  <si>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</si>
  <si>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</si>
  <si>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</si>
  <si>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</si>
  <si>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</si>
  <si>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</si>
  <si>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</si>
  <si>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</si>
  <si>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</si>
  <si>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</si>
  <si>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</si>
  <si>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</si>
  <si>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</si>
  <si>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</si>
  <si>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</si>
  <si>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</si>
  <si>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</si>
  <si>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</si>
  <si>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</si>
  <si>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</si>
  <si>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</si>
  <si>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</si>
  <si>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</si>
  <si>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</si>
  <si>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</si>
  <si>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</si>
  <si>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</si>
  <si>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</si>
  <si>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</si>
  <si>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</si>
  <si>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</si>
  <si>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</si>
  <si>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</si>
  <si>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</si>
  <si>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</si>
  <si>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</si>
  <si>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</si>
  <si>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</si>
  <si>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</si>
  <si>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</si>
  <si>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</si>
  <si>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</si>
  <si>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</si>
  <si>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</si>
  <si>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</si>
  <si>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</si>
  <si>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</si>
  <si>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</si>
  <si>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</si>
  <si>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</si>
  <si>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</si>
  <si>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</si>
  <si>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</si>
  <si>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</si>
  <si>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</si>
  <si>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</si>
  <si>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</si>
  <si>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</si>
  <si>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</si>
  <si>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</si>
  <si>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</si>
  <si>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</si>
  <si>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</si>
  <si>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</si>
  <si>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</si>
  <si>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</si>
  <si>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</si>
  <si>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</si>
  <si>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</si>
  <si>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</si>
  <si>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</si>
  <si>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</si>
  <si>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</si>
  <si>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</si>
  <si>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</si>
  <si>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</si>
  <si>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</si>
  <si>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</si>
  <si>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</si>
  <si>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</si>
  <si>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</si>
  <si>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</si>
  <si>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</si>
  <si>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</si>
  <si>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</si>
  <si>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</si>
  <si>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</si>
  <si>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</si>
  <si>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</si>
  <si>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</si>
  <si>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</si>
  <si>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</si>
  <si>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</si>
  <si>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</si>
  <si>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</si>
  <si>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</si>
  <si>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</si>
  <si>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</si>
  <si>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</si>
  <si>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</si>
  <si>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</si>
  <si>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</si>
  <si>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</si>
  <si>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</si>
  <si>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</si>
  <si>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</si>
  <si>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</si>
  <si>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</si>
  <si>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</si>
  <si>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</si>
  <si>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</si>
  <si>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</si>
  <si>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</si>
  <si>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</si>
  <si>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</si>
  <si>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</si>
  <si>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</si>
  <si>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</si>
  <si>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</si>
  <si>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</si>
  <si>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</si>
  <si>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</si>
  <si>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</si>
  <si>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</si>
  <si>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</si>
  <si>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</si>
  <si>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</si>
  <si>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</si>
  <si>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</si>
  <si>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</si>
  <si>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</si>
  <si>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</si>
  <si>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</si>
  <si>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</si>
  <si>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</si>
  <si>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</si>
  <si>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</si>
  <si>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</si>
  <si>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</si>
  <si>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</si>
  <si>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</si>
  <si>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</si>
  <si>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</si>
  <si>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</si>
  <si>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</si>
  <si>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</si>
  <si>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</si>
  <si>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</si>
  <si>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</si>
  <si>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</si>
  <si>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</si>
  <si>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</si>
  <si>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</si>
  <si>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</si>
  <si>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</si>
  <si>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</si>
  <si>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</si>
  <si>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</si>
  <si>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</si>
  <si>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</si>
  <si>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</si>
  <si>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</si>
  <si>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</si>
  <si>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</si>
  <si>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</si>
  <si>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</si>
  <si>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</si>
  <si>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</si>
  <si>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</si>
  <si>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</si>
  <si>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</si>
  <si>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</si>
  <si>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</si>
  <si>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</si>
  <si>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</si>
  <si>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</si>
  <si>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</si>
  <si>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</si>
  <si>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</si>
  <si>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</si>
  <si>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</si>
  <si>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</si>
  <si>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</si>
  <si>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</si>
  <si>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</si>
  <si>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</si>
  <si>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</si>
  <si>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</si>
  <si>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</si>
  <si>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</si>
  <si>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</si>
  <si>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</si>
  <si>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</si>
  <si>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</si>
  <si>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</si>
  <si>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</si>
  <si>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</si>
  <si>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</si>
  <si>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</si>
  <si>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</si>
  <si>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</si>
  <si>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</si>
  <si>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</si>
  <si>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</si>
  <si>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</si>
  <si>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</si>
  <si>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</si>
  <si>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</si>
  <si>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</si>
  <si>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</si>
  <si>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</si>
  <si>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</si>
  <si>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</si>
  <si>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</si>
  <si>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</si>
  <si>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</si>
  <si>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</si>
  <si>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</si>
  <si>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</si>
  <si>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</si>
  <si>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</si>
  <si>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</si>
  <si>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</si>
  <si>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</si>
  <si>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</si>
  <si>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</si>
  <si>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</si>
  <si>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</si>
  <si>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</si>
  <si>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</si>
  <si>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</si>
  <si>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</si>
  <si>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</si>
  <si>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</si>
  <si>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</si>
  <si>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</si>
  <si>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</si>
  <si>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</si>
  <si>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</si>
  <si>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</si>
  <si>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</si>
  <si>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</si>
  <si>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</si>
  <si>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</si>
  <si>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</si>
  <si>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</si>
  <si>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</si>
  <si>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</si>
  <si>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</si>
  <si>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</si>
  <si>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</si>
  <si>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</si>
  <si>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</si>
  <si>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</si>
  <si>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</si>
  <si>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</si>
  <si>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</si>
  <si>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</si>
  <si>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</si>
  <si>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</si>
  <si>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</si>
  <si>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</si>
  <si>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</si>
  <si>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</si>
  <si>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</si>
  <si>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</si>
  <si>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</si>
  <si>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</si>
  <si>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</si>
  <si>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</si>
  <si>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</si>
  <si>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</si>
  <si>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</si>
  <si>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</si>
  <si>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</si>
  <si>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</si>
  <si>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</si>
  <si>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</si>
  <si>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</si>
  <si>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</si>
  <si>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</si>
  <si>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</si>
  <si>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</si>
  <si>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</si>
  <si>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</si>
  <si>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</si>
  <si>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</si>
  <si>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</si>
  <si>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</si>
  <si>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</si>
  <si>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</si>
  <si>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</si>
  <si>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</si>
  <si>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</si>
  <si>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</si>
  <si>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</si>
  <si>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</si>
  <si>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</si>
  <si>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</si>
  <si>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</si>
  <si>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</si>
  <si>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</si>
  <si>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</si>
  <si>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</si>
  <si>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</si>
  <si>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</si>
  <si>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</si>
  <si>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</si>
  <si>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</si>
  <si>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</si>
  <si>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</si>
  <si>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</si>
  <si>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</si>
  <si>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</si>
  <si>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</si>
  <si>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</si>
  <si>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</si>
  <si>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</si>
  <si>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</si>
  <si>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</si>
  <si>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</si>
  <si>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</si>
  <si>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</si>
  <si>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</si>
  <si>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</si>
  <si>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</si>
  <si>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</si>
  <si>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</si>
  <si>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</si>
  <si>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</si>
  <si>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</si>
  <si>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</si>
  <si>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</si>
  <si>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</si>
  <si>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</si>
  <si>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</si>
  <si>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</si>
  <si>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</si>
  <si>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</si>
  <si>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</si>
  <si>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</si>
  <si>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</si>
  <si>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</si>
  <si>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</si>
  <si>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</si>
  <si>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</si>
  <si>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</si>
  <si>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</si>
  <si>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</si>
  <si>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</si>
  <si>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</si>
  <si>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</si>
  <si>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</si>
  <si>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</si>
  <si>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</si>
  <si>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</si>
  <si>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</si>
  <si>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</si>
  <si>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</si>
  <si>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</si>
  <si>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</si>
  <si>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</si>
  <si>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</si>
  <si>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</si>
  <si>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</si>
  <si>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</si>
  <si>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</si>
  <si>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</si>
  <si>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</si>
  <si>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</si>
  <si>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</si>
  <si>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</si>
  <si>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</si>
  <si>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</si>
  <si>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</si>
  <si>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</si>
  <si>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</si>
  <si>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</si>
  <si>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</si>
  <si>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</si>
  <si>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</si>
  <si>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</si>
  <si>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</si>
  <si>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</si>
  <si>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</si>
  <si>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</si>
  <si>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</si>
  <si>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</si>
  <si>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</si>
  <si>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</si>
  <si>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</si>
  <si>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</si>
  <si>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</si>
  <si>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</si>
  <si>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</si>
  <si>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</si>
  <si>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</si>
  <si>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</si>
  <si>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</si>
  <si>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</si>
  <si>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</si>
  <si>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</si>
  <si>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</si>
  <si>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</si>
  <si>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</si>
  <si>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</si>
  <si>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</si>
  <si>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</si>
  <si>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</si>
  <si>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</si>
  <si>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</si>
  <si>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</si>
  <si>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</si>
  <si>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</si>
  <si>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</si>
  <si>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</si>
  <si>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</si>
  <si>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</si>
  <si>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</si>
  <si>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</si>
  <si>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</si>
  <si>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</si>
  <si>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</si>
  <si>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</si>
  <si>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</si>
  <si>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</si>
  <si>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</si>
  <si>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</si>
  <si>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</si>
  <si>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</si>
  <si>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</si>
  <si>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</si>
  <si>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</si>
  <si>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</si>
  <si>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</si>
  <si>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</si>
  <si>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</si>
  <si>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</si>
  <si>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</si>
  <si>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</si>
  <si>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</si>
  <si>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</si>
  <si>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</si>
  <si>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</si>
  <si>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</si>
  <si>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</si>
  <si>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</si>
  <si>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</si>
  <si>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</si>
  <si>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</si>
  <si>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</si>
  <si>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</si>
  <si>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</si>
  <si>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</si>
  <si>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</si>
  <si>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</si>
  <si>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</si>
  <si>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</si>
  <si>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</si>
  <si>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</si>
  <si>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</si>
  <si>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</si>
  <si>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</si>
  <si>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</si>
  <si>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</si>
  <si>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</si>
  <si>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</si>
  <si>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</si>
  <si>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</si>
  <si>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</si>
  <si>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</si>
  <si>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</si>
  <si>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</si>
  <si>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</si>
  <si>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</si>
  <si>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</si>
  <si>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</si>
  <si>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</si>
  <si>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</si>
  <si>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</si>
  <si>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</si>
  <si>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</si>
  <si>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</si>
  <si>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</si>
  <si>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</si>
  <si>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</si>
  <si>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</si>
  <si>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</si>
  <si>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</si>
  <si>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</si>
  <si>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</si>
  <si>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</si>
  <si>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</si>
  <si>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</si>
  <si>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</si>
  <si>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</si>
  <si>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</si>
  <si>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</si>
  <si>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</si>
  <si>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</si>
  <si>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</si>
  <si>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</si>
  <si>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</si>
  <si>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</si>
  <si>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</si>
  <si>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</si>
  <si>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</si>
  <si>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</si>
  <si>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</si>
  <si>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</si>
  <si>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</si>
  <si>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</si>
  <si>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</si>
  <si>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</si>
  <si>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</si>
  <si>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</si>
  <si>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</si>
  <si>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</si>
  <si>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</si>
  <si>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</si>
  <si>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</si>
  <si>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</si>
  <si>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</si>
  <si>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</si>
  <si>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</si>
  <si>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</si>
  <si>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</si>
  <si>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</si>
  <si>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</si>
  <si>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</si>
  <si>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</si>
  <si>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</si>
  <si>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</si>
  <si>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</si>
  <si>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</si>
  <si>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</si>
  <si>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</si>
  <si>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</si>
  <si>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</si>
  <si>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</si>
  <si>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</si>
  <si>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</si>
  <si>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</si>
  <si>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</si>
  <si>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</si>
  <si>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</si>
  <si>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</si>
  <si>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</si>
  <si>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</si>
  <si>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</si>
  <si>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</si>
  <si>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</si>
  <si>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</si>
  <si>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</si>
  <si>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</si>
  <si>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</si>
  <si>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</si>
  <si>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</si>
  <si>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</si>
  <si>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</si>
  <si>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</si>
  <si>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</si>
  <si>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</si>
  <si>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</si>
  <si>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</si>
  <si>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</si>
  <si>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</si>
  <si>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</si>
  <si>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</si>
  <si>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</si>
  <si>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</si>
  <si>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</si>
  <si>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</si>
  <si>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</si>
  <si>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</si>
  <si>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</si>
  <si>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</si>
  <si>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</si>
  <si>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</si>
  <si>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</si>
  <si>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</si>
  <si>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</si>
  <si>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</si>
  <si>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</si>
  <si>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</si>
  <si>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</si>
  <si>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</si>
  <si>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</si>
  <si>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</si>
  <si>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</si>
  <si>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</si>
  <si>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</si>
  <si>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</si>
  <si>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</si>
  <si>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</si>
  <si>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</si>
  <si>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</si>
  <si>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</si>
  <si>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</si>
  <si>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</si>
  <si>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</si>
  <si>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</si>
  <si>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</si>
  <si>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</si>
  <si>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</si>
  <si>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</si>
  <si>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</si>
  <si>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</si>
  <si>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</si>
  <si>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</si>
  <si>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</si>
  <si>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</si>
  <si>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</si>
  <si>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</si>
  <si>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</si>
  <si>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</si>
  <si>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</si>
  <si>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</si>
  <si>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</si>
  <si>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</si>
  <si>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</si>
  <si>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</si>
  <si>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</si>
  <si>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</si>
  <si>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</si>
  <si>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</si>
  <si>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</si>
  <si>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</si>
  <si>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</si>
  <si>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</si>
  <si>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</si>
  <si>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</si>
  <si>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</si>
  <si>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</si>
  <si>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</si>
  <si>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</si>
  <si>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</si>
  <si>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</si>
  <si>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</si>
  <si>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</si>
  <si>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</si>
  <si>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</si>
  <si>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</si>
  <si>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</si>
  <si>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</si>
  <si>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</si>
  <si>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</si>
  <si>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</si>
  <si>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</si>
  <si>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</si>
  <si>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</si>
  <si>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</si>
  <si>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</si>
  <si>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</si>
  <si>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</si>
  <si>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</si>
  <si>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</si>
  <si>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</si>
  <si>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</si>
  <si>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</si>
  <si>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</si>
  <si>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</si>
  <si>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</si>
  <si>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</si>
  <si>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</si>
  <si>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</si>
  <si>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</si>
  <si>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</si>
  <si>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</si>
  <si>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</si>
  <si>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</si>
  <si>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</si>
  <si>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</si>
  <si>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</si>
  <si>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</si>
  <si>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</si>
  <si>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</si>
  <si>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</si>
  <si>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</si>
  <si>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</si>
  <si>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</si>
  <si>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</si>
  <si>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</si>
  <si>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</si>
  <si>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</si>
  <si>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</si>
  <si>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</si>
  <si>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</si>
  <si>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</si>
  <si>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</si>
  <si>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</si>
  <si>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</si>
  <si>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</si>
  <si>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</si>
  <si>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</si>
  <si>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</si>
  <si>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</si>
  <si>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</si>
  <si>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</si>
  <si>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</si>
  <si>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</si>
  <si>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</si>
  <si>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</si>
  <si>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</si>
  <si>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</si>
  <si>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</si>
  <si>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</si>
  <si>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</si>
  <si>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</si>
  <si>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</si>
  <si>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</si>
  <si>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</si>
  <si>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</si>
  <si>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</si>
  <si>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</si>
  <si>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</si>
  <si>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</si>
  <si>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</si>
  <si>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</si>
  <si>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</si>
  <si>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</si>
  <si>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</si>
  <si>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</si>
  <si>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</si>
  <si>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</si>
  <si>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</si>
  <si>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</si>
  <si>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</si>
  <si>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</si>
  <si>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</si>
  <si>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</si>
  <si>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</si>
  <si>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</si>
  <si>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</si>
  <si>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</si>
  <si>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</si>
  <si>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</si>
  <si>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</si>
  <si>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</si>
  <si>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</si>
  <si>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</si>
  <si>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</si>
  <si>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</si>
  <si>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</si>
  <si>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</si>
  <si>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</si>
  <si>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</si>
  <si>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</si>
  <si>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</si>
  <si>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</si>
  <si>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</si>
  <si>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</si>
  <si>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</si>
  <si>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</si>
  <si>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</si>
  <si>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</si>
  <si>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</si>
  <si>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</si>
  <si>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</si>
  <si>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</si>
  <si>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</si>
  <si>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</si>
  <si>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</si>
  <si>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</si>
  <si>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</si>
  <si>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</si>
  <si>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</si>
  <si>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</si>
  <si>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</si>
  <si>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</si>
  <si>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</si>
  <si>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</si>
  <si>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</si>
  <si>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</si>
  <si>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</si>
  <si>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</si>
  <si>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</si>
  <si>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</si>
  <si>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</si>
  <si>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</si>
  <si>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</si>
  <si>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</si>
  <si>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</si>
  <si>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</si>
  <si>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</si>
  <si>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</si>
  <si>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</si>
  <si>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</si>
  <si>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</si>
  <si>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</si>
  <si>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</si>
  <si>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</si>
  <si>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</si>
  <si>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</si>
  <si>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</si>
  <si>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</si>
  <si>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</si>
  <si>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</si>
  <si>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</si>
  <si>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</si>
  <si>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</si>
  <si>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</si>
  <si>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</si>
  <si>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</si>
  <si>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</si>
  <si>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</si>
  <si>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</si>
  <si>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</si>
  <si>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</si>
  <si>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</si>
  <si>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</si>
  <si>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</si>
  <si>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</si>
  <si>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</si>
  <si>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</si>
  <si>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</si>
  <si>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</si>
  <si>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</si>
  <si>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</si>
  <si>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</si>
  <si>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</si>
  <si>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</si>
  <si>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</si>
  <si>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</si>
  <si>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</si>
  <si>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</si>
  <si>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</si>
  <si>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</si>
  <si>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</si>
  <si>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</si>
  <si>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</si>
  <si>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</si>
  <si>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</si>
  <si>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</si>
  <si>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</si>
  <si>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</si>
  <si>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</si>
  <si>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</si>
  <si>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</si>
  <si>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</si>
  <si>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</si>
  <si>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</si>
  <si>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</si>
  <si>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</si>
  <si>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</si>
  <si>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</si>
  <si>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</si>
  <si>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</si>
  <si>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</si>
  <si>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</si>
  <si>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</si>
  <si>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</si>
  <si>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</si>
  <si>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</si>
  <si>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</si>
  <si>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</si>
  <si>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</si>
  <si>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</si>
  <si>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</si>
  <si>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</si>
  <si>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</si>
  <si>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</si>
  <si>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</si>
  <si>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</si>
  <si>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</si>
  <si>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</si>
  <si>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</si>
  <si>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</si>
  <si>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</si>
  <si>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</si>
  <si>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</si>
  <si>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</si>
  <si>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</si>
  <si>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</si>
  <si>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</si>
  <si>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</si>
  <si>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</si>
  <si>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</si>
  <si>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</si>
  <si>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</si>
  <si>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</si>
  <si>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</si>
  <si>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</si>
  <si>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</si>
  <si>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</si>
  <si>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</si>
  <si>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</si>
  <si>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</si>
  <si>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</si>
  <si>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</si>
  <si>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</si>
  <si>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</si>
  <si>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</si>
  <si>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</si>
  <si>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</si>
  <si>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</si>
  <si>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</si>
  <si>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</si>
  <si>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</si>
  <si>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</si>
  <si>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</si>
  <si>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</si>
  <si>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</si>
  <si>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</si>
  <si>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</si>
  <si>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</si>
  <si>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</si>
  <si>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</si>
  <si>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</si>
  <si>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</si>
  <si>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</si>
  <si>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</si>
  <si>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</si>
  <si>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</si>
  <si>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</si>
  <si>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</si>
  <si>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</si>
  <si>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</si>
  <si>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</si>
  <si>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</si>
  <si>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</si>
  <si>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</si>
  <si>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</si>
  <si>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</si>
  <si>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</si>
  <si>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</si>
  <si>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</si>
  <si>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</si>
  <si>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</si>
  <si>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</si>
  <si>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</si>
  <si>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</si>
  <si>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</si>
  <si>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</si>
  <si>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</si>
  <si>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</si>
  <si>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</si>
  <si>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</si>
  <si>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</si>
  <si>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</si>
  <si>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</si>
  <si>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</si>
  <si>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</si>
  <si>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</si>
  <si>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</si>
  <si>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</si>
  <si>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</si>
  <si>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</si>
  <si>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</si>
  <si>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</si>
  <si>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</si>
  <si>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</si>
  <si>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</si>
  <si>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</si>
  <si>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</si>
  <si>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</si>
  <si>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</si>
  <si>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</si>
  <si>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</si>
  <si>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</si>
  <si>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</si>
  <si>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</si>
  <si>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</si>
  <si>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</si>
  <si>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</si>
  <si>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</si>
  <si>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</si>
  <si>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</si>
  <si>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</si>
  <si>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</si>
  <si>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</si>
  <si>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</si>
  <si>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</si>
  <si>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</si>
  <si>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</si>
  <si>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</si>
  <si>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</si>
  <si>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</si>
  <si>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</si>
  <si>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</si>
  <si>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</si>
  <si>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</si>
  <si>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</si>
  <si>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</si>
  <si>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</si>
  <si>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</si>
  <si>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</si>
  <si>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</si>
  <si>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</si>
  <si>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</si>
  <si>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</si>
  <si>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</si>
  <si>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</si>
  <si>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</si>
  <si>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</si>
  <si>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</si>
  <si>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</si>
  <si>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</si>
  <si>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</si>
  <si>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</si>
  <si>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</si>
  <si>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</si>
  <si>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</si>
  <si>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</si>
  <si>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</si>
  <si>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</si>
  <si>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</si>
  <si>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</si>
  <si>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</si>
  <si>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</si>
  <si>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</si>
  <si>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</si>
  <si>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</si>
  <si>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</si>
  <si>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</si>
  <si>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</si>
  <si>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</si>
  <si>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</si>
  <si>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</si>
  <si>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</si>
  <si>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</si>
  <si>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</si>
  <si>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</si>
  <si>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</si>
  <si>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</si>
  <si>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</si>
  <si>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</si>
  <si>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</si>
  <si>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</si>
  <si>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</si>
  <si>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</si>
  <si>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</si>
  <si>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</si>
  <si>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</si>
  <si>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</si>
  <si>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</si>
  <si>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</si>
  <si>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</si>
  <si>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</si>
  <si>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</si>
  <si>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</si>
  <si>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</si>
  <si>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</si>
  <si>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</si>
  <si>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</si>
  <si>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</si>
  <si>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</si>
  <si>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</si>
  <si>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</si>
  <si>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</si>
  <si>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</si>
  <si>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</si>
  <si>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</si>
  <si>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</si>
  <si>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</si>
  <si>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</si>
  <si>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</si>
  <si>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</si>
  <si>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</si>
  <si>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</si>
  <si>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</si>
  <si>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</si>
  <si>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</si>
  <si>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</si>
  <si>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</si>
  <si>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</si>
  <si>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</si>
  <si>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</si>
  <si>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</si>
  <si>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</si>
  <si>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</si>
  <si>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</si>
  <si>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</si>
  <si>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</si>
  <si>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</si>
  <si>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</si>
  <si>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</si>
  <si>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</si>
  <si>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</si>
  <si>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</si>
  <si>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</si>
  <si>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</si>
  <si>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</si>
  <si>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</si>
  <si>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</si>
  <si>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</si>
  <si>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</si>
  <si>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</si>
  <si>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</si>
  <si>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</si>
  <si>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</si>
  <si>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</si>
  <si>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</si>
  <si>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</si>
  <si>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</si>
  <si>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</si>
  <si>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</si>
  <si>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</si>
  <si>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</si>
  <si>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</si>
  <si>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</si>
  <si>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</si>
  <si>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</si>
  <si>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</si>
  <si>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</si>
  <si>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</si>
  <si>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</si>
  <si>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</si>
  <si>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</si>
  <si>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</si>
  <si>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</si>
  <si>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</si>
  <si>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</si>
  <si>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</si>
  <si>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</si>
  <si>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</si>
  <si>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</si>
  <si>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</si>
  <si>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</si>
  <si>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</si>
  <si>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</si>
  <si>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</si>
  <si>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</si>
  <si>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</si>
  <si>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</si>
  <si>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</si>
  <si>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</si>
  <si>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</si>
  <si>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</si>
  <si>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</si>
  <si>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</si>
  <si>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</si>
  <si>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</si>
  <si>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</si>
  <si>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</si>
  <si>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</si>
  <si>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</si>
  <si>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</si>
  <si>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</si>
  <si>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</si>
  <si>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</si>
  <si>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</si>
  <si>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</si>
  <si>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</si>
  <si>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</si>
  <si>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</si>
  <si>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</si>
  <si>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</si>
  <si>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</si>
  <si>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</si>
  <si>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</si>
  <si>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</si>
  <si>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</si>
  <si>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</si>
  <si>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</si>
  <si>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</si>
  <si>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</si>
  <si>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</si>
  <si>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</si>
  <si>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</si>
  <si>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</si>
  <si>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</si>
  <si>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</si>
  <si>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</si>
  <si>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</si>
  <si>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</si>
  <si>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</si>
  <si>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</si>
  <si>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</si>
  <si>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</si>
  <si>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</si>
  <si>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</si>
  <si>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</si>
  <si>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</si>
  <si>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</si>
  <si>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</si>
  <si>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</si>
  <si>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</si>
  <si>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</si>
  <si>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</si>
  <si>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</si>
  <si>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</si>
  <si>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</si>
  <si>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</si>
  <si>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</si>
  <si>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</si>
  <si>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</si>
  <si>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</si>
  <si>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</si>
  <si>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</si>
  <si>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</si>
  <si>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</si>
  <si>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</si>
  <si>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</si>
  <si>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</si>
  <si>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</si>
  <si>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</si>
  <si>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</si>
  <si>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</si>
  <si>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</si>
  <si>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</si>
  <si>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</si>
  <si>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</si>
  <si>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</si>
  <si>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</si>
  <si>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</si>
  <si>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</si>
  <si>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</si>
  <si>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</si>
  <si>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</si>
  <si>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</si>
  <si>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</si>
  <si>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</si>
  <si>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</si>
  <si>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</si>
  <si>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</si>
  <si>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</si>
  <si>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</si>
  <si>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</si>
  <si>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</si>
  <si>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</si>
  <si>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</si>
  <si>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</si>
  <si>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</si>
  <si>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</si>
  <si>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</si>
  <si>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</si>
  <si>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</si>
  <si>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</si>
  <si>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</si>
  <si>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</si>
  <si>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</si>
  <si>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</si>
  <si>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</si>
  <si>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</si>
  <si>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</si>
  <si>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</si>
  <si>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</si>
  <si>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</si>
  <si>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</si>
  <si>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</si>
  <si>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</si>
  <si>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</si>
  <si>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</si>
  <si>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</si>
  <si>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</si>
  <si>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</si>
  <si>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</si>
  <si>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</si>
  <si>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</si>
  <si>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</si>
  <si>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</si>
  <si>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</si>
  <si>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</si>
  <si>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</si>
  <si>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</si>
  <si>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</si>
  <si>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</si>
  <si>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</si>
  <si>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</si>
  <si>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</si>
  <si>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</si>
  <si>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</si>
  <si>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</si>
  <si>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</si>
  <si>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</si>
  <si>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</si>
  <si>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</si>
  <si>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</si>
  <si>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</si>
  <si>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</si>
  <si>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</si>
  <si>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</si>
  <si>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</si>
  <si>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</si>
  <si>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</si>
  <si>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</si>
  <si>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</si>
  <si>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</si>
  <si>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</si>
  <si>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</si>
  <si>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</si>
  <si>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</si>
  <si>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</si>
  <si>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</si>
  <si>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</si>
  <si>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</si>
  <si>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</si>
  <si>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</si>
  <si>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</si>
  <si>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</si>
  <si>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</si>
  <si>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</si>
  <si>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</si>
  <si>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</si>
  <si>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</si>
  <si>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</si>
  <si>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</si>
  <si>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</si>
  <si>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</si>
  <si>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</si>
  <si>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</si>
  <si>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</si>
  <si>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</si>
  <si>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</si>
  <si>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</si>
  <si>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</si>
  <si>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</si>
  <si>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</si>
  <si>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</si>
  <si>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</si>
  <si>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</si>
  <si>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</si>
  <si>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</si>
  <si>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</si>
  <si>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</si>
  <si>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</si>
  <si>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</si>
  <si>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</si>
  <si>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</si>
  <si>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</si>
  <si>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</si>
  <si>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</si>
  <si>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</si>
  <si>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</si>
  <si>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</si>
  <si>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</si>
  <si>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</si>
  <si>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</si>
  <si>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</si>
  <si>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</si>
  <si>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</si>
  <si>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</si>
  <si>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</si>
  <si>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</si>
  <si>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</si>
  <si>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</si>
  <si>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</si>
  <si>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</si>
  <si>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</si>
  <si>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</si>
  <si>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</si>
  <si>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</si>
  <si>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</si>
  <si>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</si>
  <si>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</si>
  <si>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</si>
  <si>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</si>
  <si>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</si>
  <si>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</si>
  <si>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</si>
  <si>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</si>
  <si>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</si>
  <si>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</si>
  <si>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</si>
  <si>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</si>
  <si>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</si>
  <si>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</si>
  <si>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</si>
  <si>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</si>
  <si>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</si>
  <si>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</si>
  <si>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</si>
  <si>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</si>
  <si>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</si>
  <si>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</si>
  <si>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</si>
  <si>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</si>
  <si>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</si>
  <si>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</si>
  <si>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</si>
  <si>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</si>
  <si>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</si>
  <si>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</si>
  <si>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</si>
  <si>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</si>
  <si>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</si>
  <si>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</si>
  <si>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</si>
  <si>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</si>
  <si>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</si>
  <si>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</si>
  <si>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</si>
  <si>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</si>
  <si>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</si>
  <si>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</si>
  <si>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</si>
  <si>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</si>
  <si>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</si>
  <si>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</si>
  <si>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</si>
  <si>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</si>
  <si>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</si>
  <si>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</si>
  <si>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</si>
  <si>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</si>
  <si>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</si>
  <si>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</si>
  <si>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</si>
  <si>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</si>
  <si>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</si>
  <si>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</si>
  <si>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</si>
  <si>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</si>
  <si>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</si>
  <si>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</si>
  <si>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</si>
  <si>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</si>
  <si>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</si>
  <si>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</si>
  <si>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</si>
  <si>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</si>
  <si>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</si>
  <si>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</si>
  <si>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</si>
  <si>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</si>
  <si>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</si>
  <si>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</si>
  <si>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</si>
  <si>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</si>
  <si>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</si>
  <si>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</si>
  <si>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</si>
  <si>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</si>
  <si>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</si>
  <si>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</si>
  <si>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</si>
  <si>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</si>
  <si>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</si>
  <si>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</si>
  <si>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</si>
  <si>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</si>
  <si>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</si>
  <si>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</si>
  <si>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</si>
  <si>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</si>
  <si>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</si>
  <si>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</si>
  <si>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</si>
  <si>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</si>
  <si>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</si>
  <si>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</si>
  <si>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</si>
  <si>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</si>
  <si>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</si>
  <si>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</si>
  <si>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</si>
  <si>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</si>
  <si>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</si>
  <si>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</si>
  <si>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</si>
  <si>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</si>
  <si>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</si>
  <si>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</si>
  <si>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</si>
  <si>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</si>
  <si>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</si>
  <si>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</si>
  <si>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</si>
  <si>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</si>
  <si>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</si>
  <si>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</si>
  <si>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</si>
  <si>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</si>
  <si>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</si>
  <si>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</si>
  <si>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</si>
  <si>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</si>
  <si>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</si>
  <si>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</si>
  <si>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</si>
  <si>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</si>
  <si>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</si>
  <si>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</si>
  <si>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</si>
  <si>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</si>
  <si>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</si>
  <si>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</si>
  <si>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</si>
  <si>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</si>
  <si>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</si>
  <si>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</si>
  <si>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</si>
  <si>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</si>
  <si>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</si>
  <si>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</si>
  <si>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</si>
  <si>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</si>
  <si>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</si>
  <si>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</si>
  <si>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</si>
  <si>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</si>
  <si>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</si>
  <si>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</si>
  <si>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</si>
  <si>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</si>
  <si>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</si>
  <si>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</si>
  <si>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</si>
  <si>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</si>
  <si>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</si>
  <si>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</si>
  <si>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</si>
  <si>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</si>
  <si>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</si>
  <si>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</si>
  <si>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</si>
  <si>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</si>
  <si>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</si>
  <si>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</si>
  <si>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</si>
  <si>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</si>
  <si>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</si>
  <si>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</si>
  <si>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</si>
  <si>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</si>
  <si>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</si>
  <si>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</si>
  <si>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</si>
  <si>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</si>
  <si>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</si>
  <si>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</si>
  <si>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</si>
  <si>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</si>
  <si>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</si>
  <si>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</si>
  <si>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</si>
  <si>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</si>
  <si>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</si>
  <si>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</si>
  <si>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</si>
  <si>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</si>
  <si>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</si>
  <si>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</si>
  <si>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</si>
  <si>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</si>
  <si>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</si>
  <si>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</si>
  <si>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</si>
  <si>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</si>
  <si>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</si>
  <si>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</si>
  <si>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</si>
  <si>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</si>
  <si>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</si>
  <si>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</si>
  <si>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</si>
  <si>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</si>
  <si>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</si>
  <si>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</si>
  <si>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</si>
  <si>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</si>
  <si>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</si>
  <si>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</si>
  <si>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</si>
  <si>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</si>
  <si>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</si>
  <si>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</si>
  <si>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</si>
  <si>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</si>
  <si>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</si>
  <si>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</si>
  <si>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</si>
  <si>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</si>
  <si>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</si>
  <si>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</si>
  <si>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</si>
  <si>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</si>
  <si>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</si>
  <si>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</si>
  <si>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</si>
  <si>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</si>
  <si>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</si>
  <si>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</si>
  <si>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</si>
  <si>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</si>
  <si>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</si>
  <si>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</si>
  <si>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</si>
  <si>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</si>
  <si>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</si>
  <si>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</si>
  <si>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</si>
  <si>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</si>
  <si>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</si>
  <si>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</si>
  <si>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</si>
  <si>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</si>
  <si>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</si>
  <si>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</si>
  <si>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</si>
  <si>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</si>
  <si>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</si>
  <si>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</si>
  <si>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</si>
  <si>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</si>
  <si>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</si>
  <si>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</si>
  <si>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</si>
  <si>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</si>
  <si>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</si>
  <si>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</si>
  <si>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</si>
  <si>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</si>
  <si>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</si>
  <si>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</si>
  <si>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</si>
  <si>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</si>
  <si>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</si>
  <si>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</si>
  <si>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</si>
  <si>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</si>
  <si>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</si>
  <si>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</si>
  <si>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</si>
  <si>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</si>
  <si>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</si>
  <si>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</si>
  <si>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</si>
  <si>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</si>
  <si>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</si>
  <si>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</si>
  <si>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</si>
  <si>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</si>
  <si>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</si>
  <si>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</si>
  <si>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</si>
  <si>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</si>
  <si>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</si>
  <si>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</si>
  <si>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</si>
  <si>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</si>
  <si>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</si>
  <si>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</si>
  <si>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</si>
  <si>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</si>
  <si>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</si>
  <si>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</si>
  <si>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</si>
  <si>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</si>
  <si>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</si>
  <si>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</si>
  <si>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</si>
  <si>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</si>
  <si>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</si>
  <si>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</si>
  <si>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</si>
  <si>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</si>
  <si>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</si>
  <si>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</si>
  <si>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</si>
  <si>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</si>
  <si>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</si>
  <si>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</si>
  <si>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</si>
  <si>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</si>
  <si>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</si>
  <si>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</si>
  <si>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</si>
  <si>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</si>
  <si>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</si>
  <si>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</si>
  <si>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</si>
  <si>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</si>
  <si>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</si>
  <si>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</si>
  <si>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</si>
  <si>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</si>
  <si>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</si>
  <si>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</si>
  <si>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</si>
  <si>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</si>
  <si>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</si>
  <si>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</si>
  <si>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</si>
  <si>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</si>
  <si>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</si>
  <si>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</si>
  <si>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</si>
  <si>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</si>
  <si>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</si>
  <si>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</si>
  <si>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</si>
  <si>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</si>
  <si>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</si>
  <si>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</si>
  <si>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</si>
  <si>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</si>
  <si>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</si>
  <si>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</si>
  <si>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</si>
  <si>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</si>
  <si>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</si>
  <si>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</si>
  <si>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</si>
  <si>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</si>
  <si>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</si>
  <si>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</si>
  <si>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</si>
  <si>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</si>
  <si>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</si>
  <si>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</si>
  <si>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</si>
  <si>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</si>
  <si>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</si>
  <si>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</si>
  <si>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</si>
  <si>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</si>
  <si>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</si>
  <si>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</si>
  <si>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</si>
  <si>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</si>
  <si>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</si>
  <si>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</si>
  <si>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</si>
  <si>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</si>
  <si>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</si>
  <si>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</si>
  <si>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</si>
  <si>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</si>
  <si>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</si>
  <si>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</si>
  <si>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</si>
  <si>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</si>
  <si>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</si>
  <si>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</si>
  <si>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</si>
  <si>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</si>
  <si>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</si>
  <si>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</si>
  <si>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</si>
  <si>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</si>
  <si>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</si>
  <si>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</si>
  <si>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</si>
  <si>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</si>
  <si>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</si>
  <si>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</si>
  <si>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</si>
  <si>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</si>
  <si>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</si>
  <si>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</si>
  <si>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</si>
  <si>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</si>
  <si>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</si>
  <si>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</si>
  <si>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</si>
  <si>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</si>
  <si>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</si>
  <si>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</si>
  <si>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</si>
  <si>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</si>
  <si>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</si>
  <si>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</si>
  <si>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</si>
  <si>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</si>
  <si>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</si>
  <si>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</si>
  <si>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</si>
  <si>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</si>
  <si>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</si>
  <si>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</si>
  <si>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</si>
  <si>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</si>
  <si>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</si>
  <si>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</si>
  <si>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</si>
  <si>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</si>
  <si>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</si>
  <si>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</si>
  <si>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</si>
  <si>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</si>
  <si>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</si>
  <si>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</si>
  <si>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</si>
  <si>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</si>
  <si>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</si>
  <si>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</si>
  <si>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</si>
  <si>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</si>
  <si>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</si>
  <si>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</si>
  <si>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</si>
  <si>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</si>
  <si>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</si>
  <si>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</si>
  <si>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</si>
  <si>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</si>
  <si>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</si>
  <si>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</si>
  <si>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</si>
  <si>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</si>
  <si>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</si>
  <si>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</si>
  <si>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</si>
  <si>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</si>
  <si>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</si>
  <si>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</si>
  <si>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</si>
  <si>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</si>
  <si>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</si>
  <si>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</si>
  <si>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</si>
  <si>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</si>
  <si>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</si>
  <si>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</si>
  <si>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</si>
  <si>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</si>
  <si>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</si>
  <si>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</si>
  <si>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</si>
  <si>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</si>
  <si>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</si>
  <si>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</si>
  <si>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</si>
  <si>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</si>
  <si>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</si>
  <si>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</si>
  <si>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</si>
  <si>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</si>
  <si>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</si>
  <si>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</si>
  <si>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</si>
  <si>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</si>
  <si>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</si>
  <si>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</si>
  <si>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</si>
  <si>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</si>
  <si>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</si>
  <si>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</si>
  <si>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</si>
  <si>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</si>
  <si>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</si>
  <si>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</si>
  <si>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</si>
  <si>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</si>
  <si>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</si>
  <si>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</si>
  <si>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</si>
  <si>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</si>
  <si>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</si>
  <si>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</si>
  <si>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</si>
  <si>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</si>
  <si>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</si>
  <si>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</si>
  <si>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</si>
  <si>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</si>
  <si>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</si>
  <si>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</si>
  <si>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</si>
  <si>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</si>
  <si>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</si>
  <si>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</si>
  <si>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</si>
  <si>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</si>
  <si>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</si>
  <si>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</si>
  <si>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</si>
  <si>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</si>
  <si>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</si>
  <si>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</si>
  <si>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</si>
  <si>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</si>
  <si>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</si>
  <si>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</si>
  <si>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</si>
  <si>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</si>
  <si>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</si>
  <si>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</si>
  <si>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</si>
  <si>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</si>
  <si>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</si>
  <si>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</si>
  <si>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</si>
  <si>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</si>
  <si>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</si>
  <si>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</si>
  <si>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</si>
  <si>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</si>
  <si>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</si>
  <si>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</si>
  <si>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</si>
  <si>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</si>
  <si>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</si>
  <si>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</si>
  <si>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</si>
  <si>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</si>
  <si>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</si>
  <si>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</si>
  <si>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</si>
  <si>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</si>
  <si>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</si>
  <si>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</si>
  <si>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</si>
  <si>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</si>
  <si>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</si>
  <si>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</si>
  <si>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</si>
  <si>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</si>
  <si>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</si>
  <si>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</si>
  <si>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</si>
  <si>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</si>
  <si>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</si>
  <si>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</si>
  <si>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</si>
  <si>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</si>
  <si>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</si>
  <si>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</si>
  <si>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</si>
  <si>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</si>
  <si>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</si>
  <si>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</si>
  <si>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</si>
  <si>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</si>
  <si>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</si>
  <si>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</si>
  <si>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</si>
  <si>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</si>
  <si>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</si>
  <si>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</si>
  <si>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</si>
  <si>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</si>
  <si>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</si>
  <si>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</si>
  <si>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</si>
  <si>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</si>
  <si>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</si>
  <si>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</si>
  <si>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</si>
  <si>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</si>
  <si>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</si>
  <si>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</si>
  <si>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</si>
  <si>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</si>
  <si>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</si>
  <si>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</si>
  <si>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</si>
  <si>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</si>
  <si>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</si>
  <si>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</si>
  <si>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</si>
  <si>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</si>
  <si>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</si>
  <si>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</si>
  <si>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</si>
  <si>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</si>
  <si>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</si>
  <si>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</si>
  <si>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</si>
  <si>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</si>
  <si>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</si>
  <si>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</si>
  <si>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</si>
  <si>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</si>
  <si>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</si>
  <si>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</si>
  <si>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</si>
  <si>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</si>
  <si>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</si>
  <si>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</si>
  <si>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</si>
  <si>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</si>
  <si>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</si>
  <si>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</si>
  <si>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</si>
  <si>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</si>
  <si>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</si>
  <si>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</si>
  <si>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</si>
  <si>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</si>
  <si>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</si>
  <si>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</si>
  <si>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</si>
  <si>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</si>
  <si>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</si>
  <si>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</si>
  <si>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</si>
  <si>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</si>
  <si>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</si>
  <si>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</si>
  <si>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</si>
  <si>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</si>
  <si>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</si>
  <si>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</si>
  <si>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</si>
  <si>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</si>
  <si>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</si>
  <si>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</si>
  <si>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</si>
  <si>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</si>
  <si>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</si>
  <si>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</si>
  <si>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</si>
  <si>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</si>
  <si>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</si>
  <si>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</si>
  <si>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</si>
  <si>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</si>
  <si>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</si>
  <si>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</si>
  <si>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</si>
  <si>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</si>
  <si>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</si>
  <si>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</si>
  <si>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</si>
  <si>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</si>
  <si>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</si>
  <si>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</si>
  <si>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</si>
  <si>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</si>
  <si>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</si>
  <si>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</si>
  <si>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</si>
  <si>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</si>
  <si>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</si>
  <si>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</si>
  <si>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</si>
  <si>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</si>
  <si>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</si>
  <si>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</si>
  <si>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</si>
  <si>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</si>
  <si>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</si>
  <si>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</si>
  <si>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</si>
  <si>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</si>
  <si>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</si>
  <si>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</si>
  <si>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</si>
  <si>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</si>
  <si>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</si>
  <si>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</si>
  <si>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</si>
  <si>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</si>
  <si>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</si>
  <si>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</si>
  <si>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</si>
  <si>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</si>
  <si>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</si>
  <si>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</si>
  <si>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</si>
  <si>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</si>
  <si>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</si>
  <si>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</si>
  <si>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</si>
  <si>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</si>
  <si>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</si>
  <si>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</si>
  <si>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</si>
  <si>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</si>
  <si>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</si>
  <si>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</si>
  <si>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</si>
  <si>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</si>
  <si>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</si>
  <si>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</si>
  <si>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</si>
  <si>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</si>
  <si>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</si>
  <si>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</si>
  <si>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</si>
  <si>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</si>
  <si>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</si>
  <si>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</si>
  <si>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</si>
  <si>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</si>
  <si>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</si>
  <si>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</si>
  <si>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</si>
  <si>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</si>
  <si>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</si>
  <si>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</si>
  <si>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</si>
  <si>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</si>
  <si>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</si>
  <si>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</si>
  <si>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</si>
  <si>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</si>
  <si>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</si>
  <si>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</si>
  <si>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</si>
  <si>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</si>
  <si>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</si>
  <si>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</si>
  <si>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</si>
  <si>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</si>
  <si>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</si>
  <si>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</si>
  <si>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</si>
  <si>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</si>
  <si>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</si>
  <si>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</si>
  <si>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</si>
  <si>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</si>
  <si>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</si>
  <si>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</si>
  <si>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</si>
  <si>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</si>
  <si>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</si>
  <si>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</si>
  <si>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</si>
  <si>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</si>
  <si>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</si>
  <si>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</si>
  <si>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</si>
  <si>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</si>
  <si>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</si>
  <si>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</si>
  <si>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</si>
  <si>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</si>
  <si>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</si>
  <si>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</si>
  <si>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</si>
  <si>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</si>
  <si>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</si>
  <si>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</si>
  <si>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</si>
  <si>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</si>
  <si>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</si>
  <si>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</si>
  <si>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</si>
  <si>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</si>
  <si>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</si>
  <si>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</si>
  <si>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</si>
  <si>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</si>
  <si>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</si>
  <si>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</si>
  <si>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</si>
  <si>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</si>
  <si>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</si>
  <si>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</si>
  <si>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</si>
  <si>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</si>
  <si>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</si>
  <si>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</si>
  <si>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</si>
  <si>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</si>
  <si>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</si>
  <si>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</si>
  <si>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</si>
  <si>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</si>
  <si>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</si>
  <si>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</si>
  <si>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</si>
  <si>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</si>
  <si>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</si>
  <si>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</si>
  <si>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</si>
  <si>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</si>
  <si>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</si>
  <si>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</si>
  <si>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</si>
  <si>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</si>
  <si>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</si>
  <si>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</si>
  <si>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</si>
  <si>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</si>
  <si>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</si>
  <si>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</si>
  <si>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</si>
  <si>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</si>
  <si>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</si>
  <si>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</si>
  <si>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</si>
  <si>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</si>
  <si>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</si>
  <si>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</si>
  <si>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</si>
  <si>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</si>
  <si>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</si>
  <si>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</si>
  <si>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</si>
  <si>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</si>
  <si>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</si>
  <si>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</si>
  <si>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</si>
  <si>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</si>
  <si>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</si>
  <si>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</si>
  <si>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</si>
  <si>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</si>
  <si>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</si>
  <si>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</si>
  <si>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</si>
  <si>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</si>
  <si>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</si>
  <si>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</si>
  <si>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</si>
  <si>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</si>
  <si>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</si>
  <si>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</si>
  <si>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</si>
  <si>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</si>
  <si>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</si>
  <si>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</si>
  <si>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</si>
  <si>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</si>
  <si>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</si>
  <si>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</si>
  <si>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</si>
  <si>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</si>
  <si>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</si>
  <si>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</si>
  <si>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</si>
  <si>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</si>
  <si>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</si>
  <si>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</si>
  <si>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</si>
  <si>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</si>
  <si>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</si>
  <si>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</si>
  <si>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</si>
  <si>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</si>
  <si>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</si>
  <si>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</si>
  <si>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</si>
  <si>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</si>
  <si>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</si>
  <si>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</si>
  <si>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</si>
  <si>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</si>
  <si>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</si>
  <si>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</si>
  <si>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</si>
  <si>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</si>
  <si>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</si>
  <si>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</si>
  <si>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</si>
  <si>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</si>
  <si>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</si>
  <si>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</si>
  <si>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</si>
  <si>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</si>
  <si>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</si>
  <si>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</si>
  <si>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</si>
  <si>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</si>
  <si>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</si>
  <si>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</si>
  <si>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</si>
  <si>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</si>
  <si>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</si>
  <si>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</si>
  <si>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</si>
  <si>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</si>
  <si>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</si>
  <si>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</si>
  <si>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</si>
  <si>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</si>
  <si>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</si>
  <si>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</si>
  <si>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</si>
  <si>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</si>
  <si>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</si>
  <si>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</si>
  <si>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</si>
  <si>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</si>
  <si>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</si>
  <si>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</si>
  <si>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</si>
  <si>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</si>
  <si>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</si>
  <si>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</si>
  <si>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</si>
  <si>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</si>
  <si>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</si>
  <si>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</si>
  <si>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</si>
  <si>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</si>
  <si>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</si>
  <si>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</si>
  <si>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</si>
  <si>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</si>
  <si>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</si>
  <si>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</si>
  <si>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</si>
  <si>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</si>
  <si>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</si>
  <si>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</si>
  <si>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</si>
  <si>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</si>
  <si>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</si>
  <si>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</si>
  <si>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</si>
  <si>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</si>
  <si>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</si>
  <si>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</si>
  <si>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</si>
  <si>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</si>
  <si>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</si>
  <si>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</si>
  <si>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</si>
  <si>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</si>
  <si>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</si>
  <si>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</si>
  <si>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</si>
  <si>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</si>
  <si>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</si>
  <si>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</si>
  <si>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</si>
  <si>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</si>
  <si>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</si>
  <si>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</si>
  <si>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</si>
  <si>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</si>
  <si>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</si>
  <si>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</si>
  <si>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</si>
  <si>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</si>
  <si>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</si>
  <si>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</si>
  <si>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</si>
  <si>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</si>
  <si>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</si>
  <si>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</si>
  <si>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</si>
  <si>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</si>
  <si>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</si>
  <si>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</si>
  <si>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</si>
  <si>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</si>
  <si>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</si>
  <si>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</si>
  <si>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</si>
  <si>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</si>
  <si>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</si>
  <si>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</si>
  <si>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</si>
  <si>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</si>
  <si>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</si>
  <si>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</si>
  <si>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</si>
  <si>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</si>
  <si>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</si>
  <si>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</si>
  <si>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</si>
  <si>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</si>
  <si>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</si>
  <si>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</si>
  <si>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</si>
  <si>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</si>
  <si>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</si>
  <si>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</si>
  <si>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</si>
  <si>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</si>
  <si>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</si>
  <si>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</si>
  <si>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</si>
  <si>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</si>
  <si>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</si>
  <si>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</si>
  <si>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</si>
  <si>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</si>
  <si>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</si>
  <si>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</si>
  <si>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</si>
  <si>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</si>
  <si>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</si>
  <si>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</si>
  <si>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</si>
  <si>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</si>
  <si>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</si>
  <si>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</si>
  <si>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</si>
  <si>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</si>
  <si>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</si>
  <si>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</si>
  <si>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</si>
  <si>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</si>
  <si>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</si>
  <si>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</si>
  <si>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</si>
  <si>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</si>
  <si>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</si>
  <si>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</si>
  <si>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</si>
  <si>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</si>
  <si>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</si>
  <si>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</si>
  <si>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</si>
  <si>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</si>
  <si>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</si>
  <si>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</si>
  <si>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</si>
  <si>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</si>
  <si>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</si>
  <si>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</si>
  <si>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</si>
  <si>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</si>
  <si>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</si>
  <si>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</si>
  <si>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</si>
  <si>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</si>
  <si>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</si>
  <si>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</si>
  <si>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</si>
  <si>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</si>
  <si>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</si>
  <si>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</si>
  <si>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</si>
  <si>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</si>
  <si>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</si>
  <si>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</si>
  <si>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</si>
  <si>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</si>
  <si>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</si>
  <si>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</si>
  <si>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</si>
  <si>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</si>
  <si>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</si>
  <si>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</si>
  <si>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</si>
  <si>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</si>
  <si>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</si>
  <si>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</si>
  <si>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</si>
  <si>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</si>
  <si>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</si>
  <si>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</si>
  <si>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</si>
  <si>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</si>
  <si>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</si>
  <si>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</si>
  <si>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</si>
  <si>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</si>
  <si>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</si>
  <si>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</si>
  <si>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</si>
  <si>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</si>
  <si>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</si>
  <si>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</si>
  <si>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</si>
  <si>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</si>
  <si>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</si>
  <si>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</si>
  <si>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</si>
  <si>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</si>
  <si>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</si>
  <si>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</si>
  <si>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</si>
  <si>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</si>
  <si>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</si>
  <si>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</si>
  <si>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</si>
  <si>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</si>
  <si>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</si>
  <si>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</si>
  <si>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</si>
  <si>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</si>
  <si>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</si>
  <si>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</si>
  <si>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</si>
  <si>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</si>
  <si>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</si>
  <si>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</si>
  <si>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</si>
  <si>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</si>
  <si>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</si>
  <si>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</si>
  <si>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</si>
  <si>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</si>
  <si>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</si>
  <si>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</si>
  <si>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</si>
  <si>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</si>
  <si>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</si>
  <si>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</si>
  <si>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</si>
  <si>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</si>
  <si>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</si>
  <si>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</si>
  <si>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</si>
  <si>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</si>
  <si>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</si>
  <si>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</si>
  <si>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</si>
  <si>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</si>
  <si>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</si>
  <si>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</si>
  <si>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</si>
  <si>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</si>
  <si>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</si>
  <si>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</si>
  <si>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</si>
  <si>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</si>
  <si>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</si>
  <si>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</si>
  <si>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</si>
  <si>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</si>
  <si>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</si>
  <si>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</si>
  <si>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</si>
  <si>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</si>
  <si>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</si>
  <si>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</si>
  <si>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</si>
  <si>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</si>
  <si>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</si>
  <si>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</si>
  <si>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</si>
  <si>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</si>
  <si>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</si>
  <si>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</si>
  <si>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</si>
  <si>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</si>
  <si>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</si>
  <si>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</si>
  <si>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</si>
  <si>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</si>
  <si>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</si>
  <si>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</si>
  <si>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</si>
  <si>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</si>
  <si>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</si>
  <si>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</si>
  <si>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</si>
  <si>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</si>
  <si>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</si>
  <si>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</si>
  <si>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</si>
  <si>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</si>
  <si>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</si>
  <si>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</si>
  <si>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</si>
  <si>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</si>
  <si>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</si>
  <si>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</si>
  <si>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</si>
  <si>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</si>
  <si>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</si>
  <si>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</si>
  <si>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</si>
  <si>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</si>
  <si>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</si>
  <si>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</si>
  <si>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</si>
  <si>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</si>
  <si>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</si>
  <si>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</si>
  <si>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</si>
  <si>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</si>
  <si>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</si>
  <si>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</si>
  <si>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</si>
  <si>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</si>
  <si>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</si>
  <si>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</si>
  <si>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</si>
  <si>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</si>
  <si>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</si>
  <si>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</si>
  <si>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</si>
  <si>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</si>
  <si>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</si>
  <si>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</si>
  <si>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</si>
  <si>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</si>
  <si>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</si>
  <si>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</si>
  <si>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</si>
  <si>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</si>
  <si>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</si>
  <si>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</si>
  <si>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</si>
  <si>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</si>
  <si>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</si>
  <si>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</si>
  <si>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</si>
  <si>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</si>
  <si>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</si>
  <si>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</si>
  <si>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</si>
  <si>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</si>
  <si>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</si>
  <si>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</si>
  <si>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</si>
  <si>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</si>
  <si>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</si>
  <si>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</si>
  <si>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</si>
  <si>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</si>
  <si>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</si>
  <si>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</si>
  <si>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</si>
  <si>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</si>
  <si>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</si>
  <si>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</si>
  <si>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</si>
  <si>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</si>
  <si>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</si>
  <si>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</si>
  <si>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</si>
  <si>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</si>
  <si>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</si>
  <si>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</si>
  <si>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</si>
  <si>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</si>
  <si>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</si>
  <si>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</si>
  <si>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</si>
  <si>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</si>
  <si>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</si>
  <si>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</si>
  <si>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</si>
  <si>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</si>
  <si>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</si>
  <si>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</si>
  <si>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</si>
  <si>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</si>
  <si>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</si>
  <si>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</si>
  <si>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</si>
  <si>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</si>
  <si>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</si>
  <si>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</si>
  <si>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</si>
  <si>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</si>
  <si>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</si>
  <si>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</si>
  <si>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</si>
  <si>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</si>
  <si>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</si>
  <si>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</si>
  <si>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</si>
  <si>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</si>
  <si>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</si>
  <si>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</si>
  <si>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</si>
  <si>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</si>
  <si>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</si>
  <si>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</si>
  <si>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</si>
  <si>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</si>
  <si>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</si>
  <si>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</si>
  <si>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</si>
  <si>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</si>
  <si>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</si>
  <si>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</si>
  <si>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</si>
  <si>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</si>
  <si>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</si>
  <si>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</si>
  <si>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</si>
  <si>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</si>
  <si>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</si>
  <si>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</si>
  <si>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</si>
  <si>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</si>
  <si>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</si>
  <si>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</si>
  <si>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</si>
  <si>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</si>
  <si>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</si>
  <si>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</si>
  <si>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</si>
  <si>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</si>
  <si>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</si>
  <si>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</si>
  <si>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</si>
  <si>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</si>
  <si>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</si>
  <si>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</si>
  <si>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</si>
  <si>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</si>
  <si>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</si>
  <si>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</si>
  <si>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</si>
  <si>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</si>
  <si>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</si>
  <si>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</si>
  <si>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</si>
  <si>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</si>
  <si>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</si>
  <si>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</si>
  <si>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</si>
  <si>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</si>
  <si>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</si>
  <si>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</si>
  <si>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</si>
  <si>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</si>
  <si>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</si>
  <si>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</si>
  <si>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</si>
  <si>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</si>
  <si>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</si>
  <si>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</si>
  <si>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</si>
  <si>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</si>
  <si>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</si>
  <si>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</si>
  <si>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</si>
  <si>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</si>
  <si>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</si>
  <si>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</si>
  <si>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</si>
  <si>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</si>
  <si>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</si>
  <si>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</si>
  <si>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</si>
  <si>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</si>
  <si>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</si>
  <si>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</si>
  <si>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</si>
  <si>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</si>
  <si>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</si>
  <si>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</si>
  <si>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</si>
  <si>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</si>
  <si>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</si>
  <si>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</si>
  <si>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</si>
  <si>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</si>
  <si>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</si>
  <si>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</si>
  <si>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</si>
  <si>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</si>
  <si>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</si>
  <si>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</si>
  <si>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</si>
  <si>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</si>
  <si>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</si>
  <si>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</si>
  <si>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</si>
  <si>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</si>
  <si>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</si>
  <si>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</si>
  <si>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</si>
  <si>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</si>
  <si>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</si>
  <si>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</si>
  <si>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</si>
  <si>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</si>
  <si>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</si>
  <si>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</si>
  <si>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</si>
  <si>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</si>
  <si>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</si>
  <si>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</si>
  <si>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</si>
  <si>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</si>
  <si>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</si>
  <si>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</si>
  <si>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</si>
  <si>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</si>
  <si>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</si>
  <si>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</si>
  <si>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</si>
  <si>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</si>
  <si>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</si>
  <si>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</si>
  <si>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</si>
  <si>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</si>
  <si>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</si>
  <si>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</si>
  <si>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</si>
  <si>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</si>
  <si>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</si>
  <si>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</si>
  <si>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</si>
  <si>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</si>
  <si>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</si>
  <si>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</si>
  <si>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</si>
  <si>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</si>
  <si>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</si>
  <si>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</si>
  <si>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</si>
  <si>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</si>
  <si>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</si>
  <si>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</si>
  <si>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</si>
  <si>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</si>
  <si>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</si>
  <si>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</si>
  <si>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</si>
  <si>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</si>
  <si>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</si>
  <si>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</si>
  <si>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</si>
  <si>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</si>
  <si>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</si>
  <si>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</si>
  <si>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</si>
  <si>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</si>
  <si>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</si>
  <si>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</si>
  <si>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</si>
  <si>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</si>
  <si>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</si>
  <si>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</si>
  <si>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</si>
  <si>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</si>
  <si>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</si>
  <si>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</si>
  <si>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</si>
  <si>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</si>
  <si>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</si>
  <si>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</si>
  <si>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</si>
  <si>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</si>
  <si>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</si>
  <si>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</si>
  <si>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</si>
  <si>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</si>
  <si>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</si>
  <si>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</si>
  <si>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</si>
  <si>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</si>
  <si>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</si>
  <si>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</si>
  <si>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</si>
  <si>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</si>
  <si>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</si>
  <si>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</si>
  <si>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</si>
  <si>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</si>
  <si>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</si>
  <si>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</si>
  <si>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</si>
  <si>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</si>
  <si>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</si>
  <si>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</si>
  <si>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</si>
  <si>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</si>
  <si>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</si>
  <si>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</si>
  <si>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</si>
  <si>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</si>
  <si>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</si>
  <si>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</si>
  <si>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</si>
  <si>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</si>
  <si>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</si>
  <si>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</si>
  <si>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</si>
  <si>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</si>
  <si>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</si>
  <si>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</si>
  <si>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</si>
  <si>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</si>
  <si>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</si>
  <si>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</si>
  <si>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</si>
  <si>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</si>
  <si>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</si>
  <si>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</si>
  <si>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</si>
  <si>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</si>
  <si>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</si>
  <si>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</si>
  <si>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</si>
  <si>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</si>
  <si>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</si>
  <si>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</si>
  <si>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</si>
  <si>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</si>
  <si>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</si>
  <si>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</si>
  <si>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</si>
  <si>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</si>
  <si>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</si>
  <si>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</si>
  <si>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</si>
  <si>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</si>
  <si>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</si>
  <si>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</si>
  <si>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</si>
  <si>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</si>
  <si>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</si>
  <si>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</si>
  <si>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</si>
  <si>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</si>
  <si>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</si>
  <si>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</si>
  <si>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</si>
  <si>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</si>
  <si>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</si>
  <si>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</si>
  <si>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</si>
  <si>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</si>
  <si>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</si>
  <si>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</si>
  <si>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</si>
  <si>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</si>
  <si>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</si>
  <si>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</si>
  <si>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</si>
  <si>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</si>
  <si>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</si>
  <si>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</si>
  <si>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</si>
  <si>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</si>
  <si>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</si>
  <si>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</si>
  <si>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</si>
  <si>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</si>
  <si>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</si>
  <si>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</si>
  <si>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</si>
  <si>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</si>
  <si>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</si>
  <si>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</si>
  <si>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</si>
  <si>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</si>
  <si>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</si>
  <si>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</si>
  <si>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</si>
  <si>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</si>
  <si>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</si>
  <si>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</si>
  <si>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</si>
  <si>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</si>
  <si>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</si>
  <si>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</si>
  <si>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</si>
  <si>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</si>
  <si>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</si>
  <si>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</si>
  <si>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</si>
  <si>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</si>
  <si>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</si>
  <si>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</si>
  <si>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</si>
  <si>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</si>
  <si>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</si>
  <si>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</si>
  <si>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</si>
  <si>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</si>
  <si>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</si>
  <si>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</si>
  <si>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</si>
  <si>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</si>
  <si>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</si>
  <si>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</si>
  <si>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</si>
  <si>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</si>
  <si>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</si>
  <si>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</si>
  <si>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</si>
  <si>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</si>
  <si>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</si>
  <si>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</si>
  <si>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</si>
  <si>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</si>
  <si>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</si>
  <si>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</si>
  <si>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</si>
  <si>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</si>
  <si>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</si>
  <si>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</si>
  <si>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</si>
  <si>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</si>
  <si>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</si>
  <si>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</si>
  <si>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</si>
  <si>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</si>
  <si>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</si>
  <si>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</si>
  <si>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</si>
  <si>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</si>
  <si>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</si>
  <si>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</si>
  <si>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</si>
  <si>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</si>
  <si>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</si>
  <si>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</si>
  <si>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</si>
  <si>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</si>
  <si>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</si>
  <si>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</si>
  <si>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</si>
  <si>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</si>
  <si>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</si>
  <si>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</si>
  <si>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</si>
  <si>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</si>
  <si>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</si>
  <si>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</si>
  <si>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</si>
  <si>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</si>
  <si>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</si>
  <si>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</si>
  <si>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</si>
  <si>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</si>
  <si>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</si>
  <si>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</si>
  <si>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</si>
  <si>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</si>
  <si>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</si>
  <si>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</si>
  <si>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</si>
  <si>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</si>
  <si>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</si>
  <si>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</si>
  <si>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</si>
  <si>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</si>
  <si>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</si>
  <si>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</si>
  <si>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</si>
  <si>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</si>
  <si>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</si>
  <si>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</si>
  <si>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</si>
  <si>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</si>
  <si>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</si>
  <si>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</si>
  <si>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</si>
  <si>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</si>
  <si>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</si>
  <si>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</si>
  <si>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</si>
  <si>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</si>
  <si>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</si>
  <si>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</si>
  <si>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</si>
  <si>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</si>
  <si>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</si>
  <si>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</si>
  <si>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</si>
  <si>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</si>
  <si>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</si>
  <si>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</si>
  <si>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</si>
  <si>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</si>
  <si>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</si>
  <si>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</si>
  <si>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</si>
  <si>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</si>
  <si>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</si>
  <si>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</si>
  <si>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</si>
  <si>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</si>
  <si>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</si>
  <si>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</si>
  <si>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</si>
  <si>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</si>
  <si>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</si>
  <si>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</si>
  <si>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</si>
  <si>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</si>
  <si>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</si>
  <si>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</si>
  <si>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</si>
  <si>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</si>
  <si>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</si>
  <si>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</si>
  <si>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</si>
  <si>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</si>
  <si>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</si>
  <si>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</si>
  <si>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</si>
  <si>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</si>
  <si>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</si>
  <si>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</si>
  <si>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</si>
  <si>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</si>
  <si>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</si>
  <si>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</si>
  <si>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</si>
  <si>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</si>
  <si>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</si>
  <si>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</si>
  <si>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</si>
  <si>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</si>
  <si>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</si>
  <si>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</si>
  <si>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</si>
  <si>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</si>
  <si>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</si>
  <si>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</si>
  <si>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</si>
  <si>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</si>
  <si>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</si>
  <si>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</si>
  <si>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</si>
  <si>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</si>
  <si>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</si>
  <si>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</si>
  <si>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</si>
  <si>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</si>
  <si>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</si>
  <si>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</si>
  <si>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</si>
  <si>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</si>
  <si>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</si>
  <si>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</si>
  <si>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</si>
  <si>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</si>
  <si>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</si>
  <si>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</si>
  <si>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</si>
  <si>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</si>
  <si>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</si>
  <si>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</si>
  <si>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</si>
  <si>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</si>
  <si>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</si>
  <si>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</si>
  <si>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</si>
  <si>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</si>
  <si>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</si>
  <si>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</si>
  <si>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</si>
  <si>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</si>
  <si>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</si>
  <si>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</si>
  <si>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</si>
  <si>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</si>
  <si>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</si>
  <si>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</si>
  <si>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</si>
  <si>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</si>
  <si>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</si>
  <si>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</si>
  <si>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</si>
  <si>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</si>
  <si>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</si>
  <si>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</si>
  <si>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</si>
  <si>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</si>
  <si>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</si>
  <si>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</si>
  <si>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</si>
  <si>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</si>
  <si>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</si>
  <si>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</si>
  <si>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</si>
  <si>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</si>
  <si>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</si>
  <si>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</si>
  <si>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</si>
  <si>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</si>
  <si>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</si>
  <si>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</si>
  <si>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</si>
  <si>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</si>
  <si>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</si>
  <si>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</si>
  <si>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</si>
  <si>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</si>
  <si>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</si>
  <si>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</si>
  <si>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</si>
  <si>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</si>
  <si>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</si>
  <si>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</si>
  <si>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</si>
  <si>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</si>
  <si>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</si>
  <si>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</si>
  <si>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</si>
  <si>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</si>
  <si>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</si>
  <si>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</si>
  <si>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</si>
  <si>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</si>
  <si>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</si>
  <si>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</si>
  <si>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</si>
  <si>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</si>
  <si>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</si>
  <si>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</si>
  <si>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</si>
  <si>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</si>
  <si>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</si>
  <si>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</si>
  <si>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</si>
  <si>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</si>
  <si>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</si>
  <si>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</si>
  <si>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</si>
  <si>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</si>
  <si>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</si>
  <si>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</si>
  <si>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</si>
  <si>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</si>
  <si>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</si>
  <si>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</si>
  <si>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</si>
  <si>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</si>
  <si>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</si>
  <si>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</si>
  <si>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</si>
  <si>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</si>
  <si>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</si>
  <si>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</si>
  <si>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</si>
  <si>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</si>
  <si>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</si>
  <si>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</si>
  <si>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</si>
  <si>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</si>
  <si>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</si>
  <si>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</si>
  <si>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</si>
  <si>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</si>
  <si>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</si>
  <si>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</si>
  <si>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</si>
  <si>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</si>
  <si>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</si>
  <si>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</si>
  <si>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</si>
  <si>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</si>
  <si>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</si>
  <si>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</si>
  <si>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</si>
  <si>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</si>
  <si>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</si>
  <si>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</si>
  <si>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</si>
  <si>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</si>
  <si>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</si>
  <si>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</si>
  <si>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</si>
  <si>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</si>
  <si>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</si>
  <si>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</si>
  <si>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</si>
  <si>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</si>
  <si>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</si>
  <si>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</si>
  <si>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</si>
  <si>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</si>
  <si>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</si>
  <si>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</si>
  <si>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</si>
  <si>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</si>
  <si>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</si>
  <si>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</si>
  <si>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</si>
  <si>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</si>
  <si>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</si>
  <si>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</si>
  <si>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</si>
  <si>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</si>
  <si>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</si>
  <si>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</si>
  <si>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</si>
  <si>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</si>
  <si>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</si>
  <si>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</si>
  <si>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</si>
  <si>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</si>
  <si>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</si>
  <si>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</si>
  <si>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</si>
  <si>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</si>
  <si>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</si>
  <si>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</si>
  <si>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</si>
  <si>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</si>
  <si>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</si>
  <si>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</si>
  <si>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</si>
  <si>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</si>
  <si>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</si>
  <si>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</si>
  <si>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</si>
  <si>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</si>
  <si>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</si>
  <si>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</si>
  <si>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</si>
  <si>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</si>
  <si>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</si>
  <si>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</si>
  <si>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</si>
  <si>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</si>
  <si>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</si>
  <si>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</si>
  <si>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</si>
  <si>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</si>
  <si>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</si>
  <si>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</si>
  <si>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</si>
  <si>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</si>
  <si>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</si>
  <si>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</si>
  <si>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</si>
  <si>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</si>
  <si>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</si>
  <si>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</si>
  <si>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</si>
  <si>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</si>
  <si>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</si>
  <si>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</si>
  <si>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</si>
  <si>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</si>
  <si>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</si>
  <si>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</si>
  <si>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</si>
  <si>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</si>
  <si>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</si>
  <si>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</si>
  <si>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</si>
  <si>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</si>
  <si>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</si>
  <si>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</si>
  <si>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</si>
  <si>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</si>
  <si>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</si>
  <si>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</si>
  <si>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</si>
  <si>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</si>
  <si>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</si>
  <si>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</si>
  <si>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</si>
  <si>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</si>
  <si>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</si>
  <si>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</si>
  <si>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</si>
  <si>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</si>
  <si>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</si>
  <si>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</si>
  <si>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</si>
  <si>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</si>
  <si>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</si>
  <si>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</si>
  <si>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</si>
  <si>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</si>
  <si>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</si>
  <si>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</si>
  <si>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</si>
  <si>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</si>
  <si>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</si>
  <si>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</si>
  <si>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</si>
  <si>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</si>
  <si>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</si>
  <si>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</si>
  <si>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</si>
  <si>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</si>
  <si>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</si>
  <si>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</si>
  <si>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</si>
  <si>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</si>
  <si>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</si>
  <si>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</si>
  <si>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</si>
  <si>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</si>
  <si>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</si>
  <si>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</si>
  <si>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</si>
  <si>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</si>
  <si>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</si>
  <si>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</si>
  <si>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</si>
  <si>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</si>
  <si>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</si>
  <si>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</si>
  <si>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</si>
  <si>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</si>
  <si>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</si>
  <si>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</si>
  <si>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</si>
  <si>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</si>
  <si>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</si>
  <si>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</si>
  <si>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</si>
  <si>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</si>
  <si>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</si>
  <si>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</si>
  <si>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</si>
  <si>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</si>
  <si>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</si>
  <si>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</si>
  <si>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</si>
  <si>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</si>
  <si>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</si>
  <si>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</si>
  <si>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</si>
  <si>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</si>
  <si>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</si>
  <si>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</si>
  <si>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</si>
  <si>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</si>
  <si>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</si>
  <si>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</si>
  <si>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</si>
  <si>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</si>
  <si>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</si>
  <si>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</si>
  <si>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</si>
  <si>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</si>
  <si>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</si>
  <si>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</si>
  <si>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</si>
  <si>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</si>
  <si>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</si>
  <si>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</si>
  <si>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</si>
  <si>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</si>
  <si>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</si>
  <si>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</si>
  <si>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</si>
  <si>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</si>
  <si>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</si>
  <si>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</si>
  <si>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</si>
  <si>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</si>
  <si>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</si>
  <si>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</si>
  <si>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</si>
  <si>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</si>
  <si>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</si>
  <si>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</si>
  <si>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</si>
  <si>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</si>
  <si>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</si>
  <si>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</si>
  <si>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</si>
  <si>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</si>
  <si>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</si>
  <si>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</si>
  <si>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</si>
  <si>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</si>
  <si>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</si>
  <si>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</si>
  <si>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</si>
  <si>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</si>
  <si>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</si>
  <si>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</si>
  <si>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</si>
  <si>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</si>
  <si>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</si>
  <si>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</si>
  <si>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</si>
  <si>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</si>
  <si>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</si>
  <si>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</si>
  <si>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</si>
  <si>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</si>
  <si>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</si>
  <si>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</si>
  <si>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</si>
  <si>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</si>
  <si>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</si>
  <si>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</si>
  <si>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</si>
  <si>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</si>
  <si>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</si>
  <si>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</si>
  <si>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</si>
  <si>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</si>
  <si>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</si>
  <si>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</si>
  <si>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</si>
  <si>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</si>
  <si>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</si>
  <si>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</si>
  <si>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</si>
  <si>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</si>
  <si>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</si>
  <si>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</si>
  <si>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</si>
  <si>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</si>
  <si>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</si>
  <si>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</si>
  <si>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</si>
  <si>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</si>
  <si>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</si>
  <si>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</si>
  <si>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</si>
  <si>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</si>
  <si>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</si>
  <si>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</si>
  <si>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</si>
  <si>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</si>
  <si>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</si>
  <si>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</si>
  <si>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</si>
  <si>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</si>
  <si>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</si>
  <si>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</si>
  <si>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</si>
  <si>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</si>
  <si>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</si>
  <si>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</si>
  <si>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</si>
  <si>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</si>
  <si>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</si>
  <si>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</si>
  <si>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</si>
  <si>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</si>
  <si>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</si>
  <si>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</si>
  <si>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</si>
  <si>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</si>
  <si>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</si>
  <si>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</si>
  <si>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</si>
  <si>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</si>
  <si>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</si>
  <si>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</si>
  <si>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</si>
  <si>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</si>
  <si>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</si>
  <si>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</si>
  <si>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</si>
  <si>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</si>
  <si>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</si>
  <si>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</si>
  <si>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</si>
  <si>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</si>
  <si>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</si>
  <si>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</si>
  <si>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</si>
  <si>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</si>
  <si>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</si>
  <si>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</si>
  <si>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</si>
  <si>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</si>
  <si>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</si>
  <si>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</si>
  <si>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</si>
  <si>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</si>
  <si>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</si>
  <si>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</si>
  <si>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</si>
  <si>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</si>
  <si>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</si>
  <si>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</si>
  <si>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</si>
  <si>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</si>
  <si>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</si>
  <si>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</si>
  <si>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</si>
  <si>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</si>
  <si>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</si>
  <si>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</si>
  <si>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</si>
  <si>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</si>
  <si>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</si>
  <si>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</si>
  <si>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</si>
  <si>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</si>
  <si>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</si>
  <si>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</si>
  <si>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</si>
  <si>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</si>
  <si>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</si>
  <si>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</si>
  <si>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</si>
  <si>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</si>
  <si>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</si>
  <si>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</si>
  <si>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</si>
  <si>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</si>
  <si>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</si>
  <si>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</si>
  <si>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</si>
  <si>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</si>
  <si>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</si>
  <si>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</si>
  <si>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</si>
  <si>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</si>
  <si>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</si>
  <si>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</si>
  <si>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</si>
  <si>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</si>
  <si>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</si>
  <si>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</si>
  <si>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</si>
  <si>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</si>
  <si>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</si>
  <si>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</si>
  <si>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</si>
  <si>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</si>
  <si>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</si>
  <si>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</si>
  <si>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</si>
  <si>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</si>
  <si>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</si>
  <si>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</si>
  <si>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</si>
  <si>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</si>
  <si>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</si>
  <si>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</si>
  <si>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</si>
  <si>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</si>
  <si>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</si>
  <si>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</si>
  <si>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</si>
  <si>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</si>
  <si>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</si>
  <si>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</si>
  <si>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</si>
  <si>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</si>
  <si>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</si>
  <si>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</si>
  <si>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</si>
  <si>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</si>
  <si>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</si>
  <si>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</si>
  <si>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</si>
  <si>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</si>
  <si>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</si>
  <si>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</si>
  <si>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</si>
  <si>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</si>
  <si>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</si>
  <si>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</si>
  <si>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</si>
  <si>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</si>
  <si>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</si>
  <si>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</si>
  <si>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</si>
  <si>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</si>
  <si>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</si>
  <si>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</si>
  <si>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</si>
  <si>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</si>
  <si>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</si>
  <si>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</si>
  <si>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</si>
  <si>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</si>
  <si>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</si>
  <si>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</si>
  <si>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</si>
  <si>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</si>
  <si>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</si>
  <si>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</si>
  <si>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</si>
  <si>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</si>
  <si>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</si>
  <si>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</si>
  <si>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</si>
  <si>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</si>
  <si>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</si>
  <si>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</si>
  <si>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</si>
  <si>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</si>
  <si>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</si>
  <si>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</si>
  <si>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</si>
  <si>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</si>
  <si>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</si>
  <si>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</si>
  <si>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</si>
  <si>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</si>
  <si>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</si>
  <si>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</si>
  <si>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</si>
  <si>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</si>
  <si>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</si>
  <si>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</si>
  <si>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</si>
  <si>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</si>
  <si>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</si>
  <si>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</si>
  <si>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</si>
  <si>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</si>
  <si>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</si>
  <si>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</si>
  <si>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</si>
  <si>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</si>
  <si>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</si>
  <si>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</si>
  <si>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</si>
  <si>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</si>
  <si>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</si>
  <si>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</si>
  <si>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</si>
  <si>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</si>
  <si>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</si>
  <si>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</si>
  <si>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</si>
  <si>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</si>
  <si>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</si>
  <si>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</si>
  <si>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</si>
  <si>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</si>
  <si>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</si>
  <si>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</si>
  <si>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</si>
  <si>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</si>
  <si>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</si>
  <si>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</si>
  <si>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</si>
  <si>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</si>
  <si>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</si>
  <si>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</si>
  <si>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</si>
  <si>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</si>
  <si>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</si>
  <si>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</si>
  <si>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</si>
  <si>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</si>
  <si>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</si>
  <si>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</si>
  <si>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</si>
  <si>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</si>
  <si>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</si>
  <si>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</si>
  <si>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</si>
  <si>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</si>
  <si>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</si>
  <si>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</si>
  <si>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</si>
  <si>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</si>
  <si>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</si>
  <si>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</si>
  <si>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</si>
  <si>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</si>
  <si>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</si>
  <si>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</si>
  <si>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</si>
  <si>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</si>
  <si>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</si>
  <si>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</si>
  <si>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</si>
  <si>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</si>
  <si>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</si>
  <si>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</si>
  <si>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</si>
  <si>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</si>
  <si>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</si>
  <si>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</si>
  <si>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</si>
  <si>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</si>
  <si>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</si>
  <si>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</si>
  <si>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</si>
  <si>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</si>
  <si>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</si>
  <si>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</si>
  <si>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</si>
  <si>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</si>
  <si>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</si>
  <si>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</si>
  <si>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</si>
  <si>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</si>
  <si>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</si>
  <si>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</si>
  <si>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</si>
  <si>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</si>
  <si>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</si>
  <si>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</si>
  <si>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</si>
  <si>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</si>
  <si>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</si>
  <si>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</si>
  <si>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</si>
  <si>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</si>
  <si>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</si>
  <si>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</si>
  <si>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</si>
  <si>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</si>
  <si>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</si>
  <si>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</si>
  <si>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</si>
  <si>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</si>
  <si>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</si>
  <si>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</si>
  <si>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</si>
  <si>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</si>
  <si>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</si>
  <si>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</si>
  <si>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</si>
  <si>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</si>
  <si>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</si>
  <si>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</si>
  <si>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</si>
  <si>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</si>
  <si>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</si>
  <si>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</si>
  <si>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</si>
  <si>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</si>
  <si>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</si>
  <si>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</si>
  <si>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</si>
  <si>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</si>
  <si>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</si>
  <si>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</si>
  <si>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</si>
  <si>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</si>
  <si>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</si>
  <si>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</si>
  <si>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</si>
  <si>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</si>
  <si>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</si>
  <si>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</si>
  <si>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</si>
  <si>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</si>
  <si>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</si>
  <si>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</si>
  <si>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</si>
  <si>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</si>
  <si>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</si>
  <si>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</si>
  <si>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</si>
  <si>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</si>
  <si>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</si>
  <si>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</si>
  <si>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</si>
  <si>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</si>
  <si>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</si>
  <si>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</si>
  <si>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</si>
  <si>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</si>
  <si>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</si>
  <si>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</si>
  <si>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</si>
  <si>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</si>
  <si>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</si>
  <si>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</si>
  <si>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</si>
  <si>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</si>
  <si>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</si>
  <si>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</si>
  <si>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</si>
  <si>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</si>
  <si>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</si>
  <si>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</si>
  <si>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</si>
  <si>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</si>
  <si>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</si>
  <si>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</si>
  <si>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</si>
  <si>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</si>
  <si>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</si>
  <si>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</si>
  <si>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</si>
  <si>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</si>
  <si>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</si>
  <si>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</si>
  <si>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</si>
  <si>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</si>
  <si>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</si>
  <si>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</si>
  <si>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</si>
  <si>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</si>
  <si>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</si>
  <si>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</si>
  <si>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</si>
  <si>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</si>
  <si>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</si>
  <si>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</si>
  <si>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</si>
  <si>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</si>
  <si>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</si>
  <si>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</si>
  <si>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</si>
  <si>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</si>
  <si>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</si>
  <si>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</si>
  <si>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</si>
  <si>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</si>
  <si>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</si>
  <si>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</si>
  <si>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</si>
  <si>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</si>
  <si>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</si>
  <si>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</si>
  <si>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</si>
  <si>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</si>
  <si>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</si>
  <si>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</si>
  <si>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</si>
  <si>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</si>
  <si>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</si>
  <si>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</si>
  <si>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</si>
  <si>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</si>
  <si>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</si>
  <si>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</si>
  <si>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</si>
  <si>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</si>
  <si>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</si>
  <si>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</si>
  <si>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</si>
  <si>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</si>
  <si>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</si>
  <si>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</si>
  <si>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</si>
  <si>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</si>
  <si>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</si>
  <si>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</si>
  <si>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</si>
  <si>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</si>
  <si>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</si>
  <si>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</si>
  <si>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</si>
  <si>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</si>
  <si>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</si>
  <si>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</si>
  <si>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</si>
  <si>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</si>
  <si>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</si>
  <si>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</si>
  <si>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</si>
  <si>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</si>
  <si>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</si>
  <si>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</si>
  <si>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</si>
  <si>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</si>
  <si>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</si>
  <si>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</si>
  <si>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</si>
  <si>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</si>
  <si>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</si>
  <si>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</si>
  <si>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</si>
  <si>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</si>
  <si>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</si>
  <si>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</si>
  <si>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</si>
  <si>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</si>
  <si>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</si>
  <si>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</si>
  <si>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</si>
  <si>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</si>
  <si>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</si>
  <si>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</si>
  <si>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</si>
  <si>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</si>
  <si>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</si>
  <si>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</si>
  <si>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</si>
  <si>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</si>
  <si>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</si>
  <si>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</si>
  <si>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</si>
  <si>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</si>
  <si>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</si>
  <si>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</si>
  <si>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</si>
  <si>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</si>
  <si>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</si>
  <si>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</si>
  <si>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</si>
  <si>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</si>
  <si>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</si>
  <si>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</si>
  <si>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</si>
  <si>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</si>
  <si>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</si>
  <si>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</si>
  <si>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</si>
  <si>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</si>
  <si>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</si>
  <si>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</si>
  <si>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</si>
  <si>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</si>
  <si>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</si>
  <si>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</si>
  <si>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</si>
  <si>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</si>
  <si>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</si>
  <si>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</si>
  <si>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</si>
  <si>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</si>
  <si>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</si>
  <si>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</si>
  <si>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</si>
  <si>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</si>
  <si>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</si>
  <si>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</si>
  <si>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</si>
  <si>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</si>
  <si>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</si>
  <si>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</si>
  <si>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</si>
  <si>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</si>
  <si>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</si>
  <si>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</si>
  <si>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</si>
  <si>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</si>
  <si>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</si>
  <si>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</si>
  <si>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</si>
  <si>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</si>
  <si>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</si>
  <si>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</si>
  <si>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</si>
  <si>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</si>
  <si>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</si>
  <si>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</si>
  <si>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</si>
  <si>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</si>
  <si>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</si>
  <si>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</si>
  <si>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</si>
  <si>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</si>
  <si>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</si>
  <si>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</si>
  <si>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</si>
  <si>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</si>
  <si>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</si>
  <si>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</si>
  <si>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</si>
  <si>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</si>
  <si>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</si>
  <si>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</si>
  <si>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</si>
  <si>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</si>
  <si>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</si>
  <si>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</si>
  <si>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</si>
  <si>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</si>
  <si>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</si>
  <si>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</si>
  <si>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</si>
  <si>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</si>
  <si>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</si>
  <si>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</si>
  <si>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</si>
  <si>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</si>
  <si>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</si>
  <si>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</si>
  <si>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</si>
  <si>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</si>
  <si>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</si>
  <si>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</si>
  <si>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</si>
  <si>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</si>
  <si>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</si>
  <si>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</si>
  <si>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</si>
  <si>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</si>
  <si>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</si>
  <si>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</si>
  <si>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</si>
  <si>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</si>
  <si>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</si>
  <si>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</si>
  <si>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</si>
  <si>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</si>
  <si>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</si>
  <si>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</si>
  <si>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</si>
  <si>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</si>
  <si>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</si>
  <si>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</si>
  <si>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</si>
  <si>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</si>
  <si>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</si>
  <si>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</si>
  <si>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</si>
  <si>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</si>
  <si>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</si>
  <si>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</si>
  <si>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</si>
  <si>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</si>
  <si>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</si>
  <si>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</si>
  <si>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</si>
  <si>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</si>
  <si>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</si>
  <si>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</si>
  <si>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</si>
  <si>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</si>
  <si>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</si>
  <si>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</si>
  <si>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</si>
  <si>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</si>
  <si>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</si>
  <si>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</si>
  <si>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</si>
  <si>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</si>
  <si>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</si>
  <si>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</si>
  <si>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</si>
  <si>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</si>
  <si>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</si>
  <si>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</si>
  <si>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</si>
  <si>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</si>
  <si>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</si>
  <si>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</si>
  <si>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</si>
  <si>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</si>
  <si>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</si>
  <si>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</si>
  <si>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</si>
  <si>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</si>
  <si>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</si>
  <si>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</si>
  <si>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</si>
  <si>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</si>
  <si>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</si>
  <si>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</si>
  <si>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</si>
  <si>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</si>
  <si>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</si>
  <si>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</si>
  <si>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</si>
  <si>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</si>
  <si>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</si>
  <si>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</si>
  <si>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</si>
  <si>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</si>
  <si>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</si>
  <si>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</si>
  <si>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</si>
  <si>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</si>
  <si>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</si>
  <si>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</si>
  <si>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</si>
  <si>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</si>
  <si>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</si>
  <si>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</si>
  <si>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</si>
  <si>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</si>
  <si>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</si>
  <si>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</si>
  <si>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</si>
  <si>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</si>
  <si>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</si>
  <si>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</si>
  <si>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</si>
  <si>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</si>
  <si>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</si>
  <si>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</si>
  <si>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</si>
  <si>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</si>
  <si>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</si>
  <si>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</si>
  <si>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</si>
  <si>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</si>
  <si>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</si>
  <si>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</si>
  <si>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</si>
  <si>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</si>
  <si>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</si>
  <si>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</si>
  <si>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</si>
  <si>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</si>
  <si>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</si>
  <si>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</si>
  <si>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</si>
  <si>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</si>
  <si>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</si>
  <si>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</si>
  <si>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</si>
  <si>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</si>
  <si>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</si>
  <si>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</si>
  <si>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</si>
  <si>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</si>
  <si>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</si>
  <si>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</si>
  <si>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</si>
  <si>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</si>
  <si>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</si>
  <si>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</si>
  <si>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</si>
  <si>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</si>
  <si>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</si>
  <si>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</si>
  <si>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</si>
  <si>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</si>
  <si>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</si>
  <si>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</si>
  <si>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</si>
  <si>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</si>
  <si>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</si>
  <si>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</si>
  <si>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</si>
  <si>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</si>
  <si>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</si>
  <si>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</si>
  <si>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</si>
  <si>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</si>
  <si>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</si>
  <si>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</si>
  <si>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</si>
  <si>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</si>
  <si>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</si>
  <si>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</si>
  <si>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</si>
  <si>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</si>
  <si>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</si>
  <si>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</si>
  <si>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</si>
  <si>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</si>
  <si>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</si>
  <si>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</si>
  <si>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</si>
  <si>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</si>
  <si>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</si>
  <si>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</si>
  <si>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</si>
  <si>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</si>
  <si>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</si>
  <si>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</si>
  <si>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</si>
  <si>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</si>
  <si>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</si>
  <si>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</si>
  <si>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</si>
  <si>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</si>
  <si>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</si>
  <si>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</si>
  <si>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</si>
  <si>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</si>
  <si>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</si>
  <si>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</si>
  <si>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</si>
  <si>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</si>
  <si>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</si>
  <si>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</si>
  <si>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</si>
  <si>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</si>
  <si>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</si>
  <si>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</si>
  <si>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</si>
  <si>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</si>
  <si>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</si>
  <si>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</si>
  <si>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</si>
  <si>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</si>
  <si>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</si>
  <si>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</si>
  <si>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</si>
  <si>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</si>
  <si>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</si>
  <si>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</si>
  <si>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</si>
  <si>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</si>
  <si>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</si>
  <si>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</si>
  <si>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</si>
  <si>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</si>
  <si>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</si>
  <si>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</si>
  <si>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</si>
  <si>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</si>
  <si>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</si>
  <si>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</si>
  <si>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</si>
  <si>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</si>
  <si>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</si>
  <si>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</si>
  <si>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</si>
  <si>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</si>
  <si>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</si>
  <si>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</si>
  <si>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</si>
  <si>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</si>
  <si>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</si>
  <si>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</si>
  <si>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</si>
  <si>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</si>
  <si>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</si>
  <si>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</si>
  <si>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</si>
  <si>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</si>
  <si>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</si>
  <si>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</si>
  <si>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</si>
  <si>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</si>
  <si>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</si>
  <si>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</si>
  <si>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</si>
  <si>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</si>
  <si>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</si>
  <si>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</si>
  <si>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</si>
  <si>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</si>
  <si>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</si>
  <si>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</si>
  <si>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</si>
  <si>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</si>
  <si>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</si>
  <si>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</si>
  <si>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</si>
  <si>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</si>
  <si>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</si>
  <si>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</si>
  <si>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</si>
  <si>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</si>
  <si>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</si>
  <si>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</si>
  <si>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</si>
  <si>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</si>
  <si>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</si>
  <si>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</si>
  <si>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</si>
  <si>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</si>
  <si>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</si>
  <si>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</si>
  <si>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</si>
  <si>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</si>
  <si>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</si>
  <si>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</si>
  <si>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</si>
  <si>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</si>
  <si>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</si>
  <si>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</si>
  <si>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</si>
  <si>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</si>
  <si>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</si>
  <si>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</si>
  <si>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</si>
  <si>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</si>
  <si>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</si>
  <si>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</si>
  <si>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</si>
  <si>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</si>
  <si>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</si>
  <si>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</si>
  <si>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</si>
  <si>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</si>
  <si>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</si>
  <si>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</si>
  <si>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</si>
  <si>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</si>
  <si>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</si>
  <si>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</si>
  <si>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</si>
  <si>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</si>
  <si>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</si>
  <si>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</si>
  <si>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</si>
  <si>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</si>
  <si>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</si>
  <si>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</si>
  <si>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</si>
  <si>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</si>
  <si>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</si>
  <si>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</si>
  <si>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</si>
  <si>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</si>
  <si>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</si>
  <si>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</si>
  <si>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</si>
  <si>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</si>
  <si>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</si>
  <si>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</si>
  <si>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</si>
  <si>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</si>
  <si>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</si>
  <si>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</si>
  <si>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</si>
  <si>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</si>
  <si>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</si>
  <si>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</si>
  <si>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</si>
  <si>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</si>
  <si>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</si>
  <si>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</si>
  <si>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</si>
  <si>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</si>
  <si>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</si>
  <si>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</si>
  <si>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</si>
  <si>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</si>
  <si>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</si>
  <si>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</si>
  <si>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</si>
  <si>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</si>
  <si>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</si>
  <si>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</si>
  <si>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</si>
  <si>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</si>
  <si>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</si>
  <si>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</si>
  <si>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</si>
  <si>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</si>
  <si>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</si>
  <si>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</si>
  <si>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</si>
  <si>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</si>
  <si>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</si>
  <si>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</si>
  <si>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</si>
  <si>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</si>
  <si>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</si>
  <si>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</si>
  <si>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</si>
  <si>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</si>
  <si>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</si>
  <si>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</si>
  <si>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</si>
  <si>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</si>
  <si>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</si>
  <si>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</si>
  <si>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</si>
  <si>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</si>
  <si>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</si>
  <si>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</si>
  <si>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</si>
  <si>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</si>
  <si>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</si>
  <si>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</si>
  <si>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</si>
  <si>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</si>
  <si>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</si>
  <si>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</si>
  <si>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</si>
  <si>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</si>
  <si>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</si>
  <si>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</si>
  <si>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</si>
  <si>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</si>
  <si>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</si>
  <si>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</si>
  <si>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</si>
  <si>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</si>
  <si>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</si>
  <si>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</si>
  <si>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</si>
  <si>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</si>
  <si>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</si>
  <si>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</si>
  <si>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</si>
  <si>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</si>
  <si>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</si>
  <si>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</si>
  <si>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</si>
  <si>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</si>
  <si>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</si>
  <si>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</si>
  <si>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</si>
  <si>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</si>
  <si>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</si>
  <si>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</si>
  <si>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</si>
  <si>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</si>
  <si>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</si>
  <si>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</si>
  <si>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</si>
  <si>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</si>
  <si>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</si>
  <si>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</si>
  <si>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</si>
  <si>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</si>
  <si>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</si>
  <si>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</si>
  <si>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</si>
  <si>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</si>
  <si>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</si>
  <si>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</si>
  <si>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</si>
  <si>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</si>
  <si>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</si>
  <si>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</si>
  <si>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</si>
  <si>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</si>
  <si>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</si>
  <si>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</si>
  <si>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</si>
  <si>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</si>
  <si>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</si>
  <si>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</si>
  <si>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</si>
  <si>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</si>
  <si>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</si>
  <si>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</si>
  <si>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</si>
  <si>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</si>
  <si>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</si>
  <si>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</si>
  <si>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</si>
  <si>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</si>
  <si>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</si>
  <si>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</si>
  <si>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</si>
  <si>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</si>
  <si>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</si>
  <si>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</si>
  <si>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</si>
  <si>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</si>
  <si>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</si>
  <si>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</si>
  <si>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</si>
  <si>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</si>
  <si>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</si>
  <si>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</si>
  <si>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</si>
  <si>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</si>
  <si>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</si>
  <si>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</si>
  <si>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</si>
  <si>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</si>
  <si>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</si>
  <si>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</si>
  <si>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</si>
  <si>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</si>
  <si>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</si>
  <si>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</si>
  <si>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</si>
  <si>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</si>
  <si>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</si>
  <si>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</si>
  <si>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</si>
  <si>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</si>
  <si>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</si>
  <si>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</si>
  <si>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</si>
  <si>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</si>
  <si>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</si>
  <si>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</si>
  <si>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</si>
  <si>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</si>
  <si>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</si>
  <si>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</si>
  <si>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</si>
  <si>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</si>
  <si>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</si>
  <si>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</si>
  <si>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</si>
  <si>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</si>
  <si>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</si>
  <si>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</si>
  <si>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</si>
  <si>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</si>
  <si>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</si>
  <si>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</si>
  <si>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</si>
  <si>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</si>
  <si>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</si>
  <si>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</si>
  <si>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</si>
  <si>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</si>
  <si>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</si>
  <si>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</si>
  <si>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</si>
  <si>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</si>
  <si>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</si>
  <si>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</si>
  <si>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</si>
  <si>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</si>
  <si>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</si>
  <si>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</si>
  <si>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</si>
  <si>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</si>
  <si>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</si>
  <si>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</si>
  <si>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</si>
  <si>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</si>
  <si>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</si>
  <si>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</si>
  <si>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</si>
  <si>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</si>
  <si>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</si>
  <si>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</si>
  <si>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</si>
  <si>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</si>
  <si>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</si>
  <si>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</si>
  <si>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</si>
  <si>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</si>
  <si>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</si>
  <si>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</si>
  <si>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</si>
  <si>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</si>
  <si>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</si>
  <si>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</si>
  <si>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</si>
  <si>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</si>
  <si>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</si>
  <si>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</si>
  <si>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</si>
  <si>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</si>
  <si>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</si>
  <si>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</si>
  <si>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</si>
  <si>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</si>
  <si>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</si>
  <si>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</si>
  <si>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</si>
  <si>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</si>
  <si>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</si>
  <si>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</si>
  <si>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</si>
  <si>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</si>
  <si>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</si>
  <si>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</si>
  <si>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</si>
  <si>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</si>
  <si>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</si>
  <si>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</si>
  <si>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</si>
  <si>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</si>
  <si>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</si>
  <si>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</si>
  <si>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</si>
  <si>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</si>
  <si>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</si>
  <si>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</si>
  <si>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</si>
  <si>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</si>
  <si>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</si>
  <si>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</si>
  <si>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</si>
  <si>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</si>
  <si>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</si>
  <si>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</si>
  <si>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</si>
  <si>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</si>
  <si>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</si>
  <si>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</si>
  <si>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</si>
  <si>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</si>
  <si>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</si>
  <si>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</si>
  <si>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</si>
  <si>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</si>
  <si>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</si>
  <si>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</si>
  <si>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</si>
  <si>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</si>
  <si>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</si>
  <si>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</si>
  <si>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</si>
  <si>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</si>
  <si>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</si>
  <si>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</si>
  <si>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</si>
  <si>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</si>
  <si>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</si>
  <si>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</si>
  <si>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</si>
  <si>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</si>
  <si>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</si>
  <si>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</si>
  <si>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</si>
  <si>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</si>
  <si>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</si>
  <si>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</si>
  <si>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</si>
  <si>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</si>
  <si>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</si>
  <si>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</si>
  <si>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</si>
  <si>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</si>
  <si>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</si>
  <si>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</si>
  <si>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</si>
  <si>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</si>
  <si>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</si>
  <si>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</si>
  <si>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</si>
  <si>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</si>
  <si>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</si>
  <si>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</si>
  <si>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</si>
  <si>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</si>
  <si>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</si>
  <si>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</si>
  <si>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</si>
  <si>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</si>
  <si>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</si>
  <si>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</si>
  <si>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</si>
  <si>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</si>
  <si>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</si>
  <si>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</si>
  <si>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</si>
  <si>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</si>
  <si>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</si>
  <si>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</si>
  <si>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</si>
  <si>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</si>
  <si>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</si>
  <si>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</si>
  <si>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</si>
  <si>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</si>
  <si>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</si>
  <si>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</si>
  <si>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</si>
  <si>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</si>
  <si>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</si>
  <si>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</si>
  <si>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</si>
  <si>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</si>
  <si>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</si>
  <si>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</si>
  <si>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</si>
  <si>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</si>
  <si>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</si>
  <si>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</si>
  <si>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</si>
  <si>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</si>
  <si>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</si>
  <si>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</si>
  <si>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</si>
  <si>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</si>
  <si>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</si>
  <si>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</si>
  <si>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</si>
  <si>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</si>
  <si>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</si>
  <si>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</si>
  <si>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</si>
  <si>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</si>
  <si>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</si>
  <si>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</si>
  <si>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</si>
  <si>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</si>
  <si>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</si>
  <si>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</si>
  <si>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</si>
  <si>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</si>
  <si>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</si>
  <si>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</si>
  <si>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</si>
  <si>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</si>
  <si>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</si>
  <si>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</si>
  <si>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</si>
  <si>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</si>
  <si>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</si>
  <si>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</si>
  <si>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</si>
  <si>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</si>
  <si>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</si>
  <si>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</si>
  <si>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</si>
  <si>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</si>
  <si>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</si>
  <si>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</si>
  <si>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</si>
  <si>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</si>
  <si>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</si>
  <si>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</si>
  <si>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</si>
  <si>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</si>
  <si>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</si>
  <si>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</si>
  <si>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</si>
  <si>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</si>
  <si>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</si>
  <si>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</si>
  <si>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</si>
  <si>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</si>
  <si>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</si>
  <si>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</si>
  <si>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</si>
  <si>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</si>
  <si>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</si>
  <si>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</si>
  <si>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</si>
  <si>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</si>
  <si>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</si>
  <si>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</si>
  <si>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</si>
  <si>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</si>
  <si>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</si>
  <si>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</si>
  <si>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</si>
  <si>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</si>
  <si>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</si>
  <si>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</si>
  <si>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</si>
  <si>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</si>
  <si>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</si>
  <si>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</si>
  <si>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</si>
  <si>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</si>
  <si>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</si>
  <si>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</si>
  <si>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</si>
  <si>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</si>
  <si>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</si>
  <si>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</si>
  <si>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</si>
  <si>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</si>
  <si>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</si>
  <si>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</si>
  <si>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</si>
  <si>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</si>
  <si>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</si>
  <si>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</si>
  <si>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</si>
  <si>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</si>
  <si>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</si>
  <si>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</si>
  <si>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</si>
  <si>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</si>
  <si>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</si>
  <si>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</si>
  <si>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</si>
  <si>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</si>
  <si>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</si>
  <si>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</si>
  <si>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</si>
  <si>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</si>
  <si>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</si>
  <si>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</si>
  <si>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</si>
  <si>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</si>
  <si>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</si>
  <si>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</si>
  <si>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</si>
  <si>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</si>
  <si>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</si>
  <si>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</si>
  <si>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</si>
  <si>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</si>
  <si>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</si>
  <si>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</si>
  <si>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</si>
  <si>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</si>
  <si>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</si>
  <si>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</si>
  <si>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</si>
  <si>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</si>
  <si>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</si>
  <si>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</si>
  <si>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</si>
  <si>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</si>
  <si>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</si>
  <si>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</si>
  <si>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</si>
  <si>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</si>
  <si>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</si>
  <si>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</si>
  <si>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</si>
  <si>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</si>
  <si>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</si>
  <si>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</si>
  <si>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</si>
  <si>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</si>
  <si>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</si>
  <si>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</si>
  <si>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</si>
  <si>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</si>
  <si>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</si>
  <si>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</si>
  <si>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</si>
  <si>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</si>
  <si>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</si>
  <si>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</si>
  <si>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</si>
  <si>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</si>
  <si>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</si>
  <si>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</si>
  <si>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</si>
  <si>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</si>
  <si>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</si>
  <si>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</si>
  <si>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</si>
  <si>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</si>
  <si>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</si>
  <si>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</si>
  <si>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</si>
  <si>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</si>
  <si>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</si>
  <si>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</si>
  <si>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</si>
  <si>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</si>
  <si>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</si>
  <si>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</si>
  <si>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</si>
  <si>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</si>
  <si>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</si>
  <si>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</si>
  <si>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</si>
  <si>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</si>
  <si>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</si>
  <si>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</si>
  <si>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</si>
  <si>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</si>
  <si>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</si>
  <si>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</si>
  <si>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</si>
  <si>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</si>
  <si>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</si>
  <si>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</si>
  <si>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</si>
  <si>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</si>
  <si>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</si>
  <si>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</si>
  <si>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</si>
  <si>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</si>
  <si>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</si>
  <si>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</si>
  <si>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</si>
  <si>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</si>
  <si>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</si>
  <si>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</si>
  <si>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</si>
  <si>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</si>
  <si>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</si>
  <si>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</si>
  <si>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</si>
  <si>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</si>
  <si>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</si>
  <si>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</si>
  <si>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</si>
  <si>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</si>
  <si>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</si>
  <si>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</si>
  <si>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</si>
  <si>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</si>
  <si>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</si>
  <si>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</si>
  <si>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</si>
  <si>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</si>
  <si>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</si>
  <si>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</si>
  <si>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</si>
  <si>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</si>
  <si>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</si>
  <si>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</si>
  <si>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</si>
  <si>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</si>
  <si>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</si>
  <si>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</si>
  <si>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</si>
  <si>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</si>
  <si>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</si>
  <si>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</si>
  <si>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</si>
  <si>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</si>
  <si>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</si>
  <si>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</si>
  <si>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</si>
  <si>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</si>
  <si>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</si>
  <si>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</si>
  <si>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</si>
  <si>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</si>
  <si>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</si>
  <si>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</si>
  <si>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</si>
  <si>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</si>
  <si>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</si>
  <si>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</si>
  <si>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</si>
  <si>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</si>
  <si>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</si>
  <si>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</si>
  <si>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</si>
  <si>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</si>
  <si>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</si>
  <si>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</si>
  <si>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</si>
  <si>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</si>
  <si>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</si>
  <si>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</si>
  <si>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</si>
  <si>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</si>
  <si>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</si>
  <si>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</si>
  <si>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</si>
  <si>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</si>
  <si>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</si>
  <si>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</si>
  <si>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</si>
  <si>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</si>
  <si>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</si>
  <si>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</si>
  <si>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</si>
  <si>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</si>
  <si>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</si>
  <si>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</si>
  <si>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</si>
  <si>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</si>
  <si>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</si>
  <si>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</si>
  <si>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</si>
  <si>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</si>
  <si>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</si>
  <si>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</si>
  <si>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</si>
  <si>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</si>
  <si>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</si>
  <si>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</si>
  <si>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</si>
  <si>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</si>
  <si>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</si>
  <si>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</si>
  <si>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</si>
  <si>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</si>
  <si>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</si>
  <si>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</si>
  <si>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</si>
  <si>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</si>
  <si>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</si>
  <si>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</si>
  <si>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</si>
  <si>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</si>
  <si>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</si>
  <si>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</si>
  <si>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</si>
  <si>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</si>
  <si>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</si>
  <si>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</si>
  <si>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</si>
  <si>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</si>
  <si>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</si>
  <si>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</si>
  <si>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</si>
  <si>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</si>
  <si>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</si>
  <si>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</si>
  <si>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</si>
  <si>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</si>
  <si>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</si>
  <si>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</si>
  <si>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</si>
  <si>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</si>
  <si>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</si>
  <si>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</si>
  <si>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</si>
  <si>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</si>
  <si>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</si>
  <si>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</si>
  <si>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</si>
  <si>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</si>
  <si>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</si>
  <si>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</si>
  <si>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</si>
  <si>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</si>
  <si>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</si>
  <si>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</si>
  <si>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</si>
  <si>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</si>
  <si>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</si>
  <si>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</si>
  <si>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</si>
  <si>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</si>
  <si>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</si>
  <si>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</si>
  <si>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</si>
  <si>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</si>
  <si>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</si>
  <si>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</si>
  <si>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</si>
  <si>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</si>
  <si>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</si>
  <si>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</si>
  <si>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</si>
  <si>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</si>
  <si>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</si>
  <si>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</si>
  <si>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</si>
  <si>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</si>
  <si>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</si>
  <si>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</si>
  <si>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</si>
  <si>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</si>
  <si>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</si>
  <si>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</si>
  <si>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</si>
  <si>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</si>
  <si>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</si>
  <si>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</si>
  <si>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</si>
  <si>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</si>
  <si>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</si>
  <si>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</si>
  <si>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</si>
  <si>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</si>
  <si>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</si>
  <si>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</si>
  <si>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</si>
  <si>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</si>
  <si>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</si>
  <si>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</si>
  <si>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</si>
  <si>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</si>
  <si>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</si>
  <si>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</si>
  <si>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</si>
  <si>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</si>
  <si>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</si>
  <si>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</si>
  <si>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</si>
  <si>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</si>
  <si>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</si>
  <si>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</si>
  <si>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</si>
  <si>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</si>
  <si>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</si>
  <si>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</si>
  <si>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</si>
  <si>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</si>
  <si>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</si>
  <si>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</si>
  <si>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</si>
  <si>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</si>
  <si>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</si>
  <si>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</si>
  <si>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</si>
  <si>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</si>
  <si>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</si>
  <si>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</si>
  <si>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</si>
  <si>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</si>
  <si>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</si>
  <si>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</si>
  <si>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</si>
  <si>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</si>
  <si>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</si>
  <si>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</si>
  <si>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</si>
  <si>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</si>
  <si>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</si>
  <si>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</si>
  <si>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</si>
  <si>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</si>
  <si>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</si>
  <si>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</si>
  <si>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</si>
  <si>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</si>
  <si>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</si>
  <si>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</si>
  <si>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</si>
  <si>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</si>
  <si>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</si>
  <si>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</si>
  <si>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</si>
  <si>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</si>
  <si>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</si>
  <si>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</si>
  <si>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</si>
  <si>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</si>
  <si>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</si>
  <si>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</si>
  <si>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</si>
  <si>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</si>
  <si>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</si>
  <si>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</si>
  <si>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</si>
  <si>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</si>
  <si>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</si>
  <si>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</si>
  <si>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</si>
  <si>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</si>
  <si>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</si>
  <si>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</si>
  <si>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</si>
  <si>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</si>
  <si>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</si>
  <si>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</si>
  <si>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</si>
  <si>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</si>
  <si>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</si>
  <si>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</si>
  <si>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</si>
  <si>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</si>
  <si>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</si>
  <si>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</si>
  <si>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</si>
  <si>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</si>
  <si>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</si>
  <si>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</si>
  <si>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</si>
  <si>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</si>
  <si>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</si>
  <si>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</si>
  <si>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</si>
  <si>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</si>
  <si>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</si>
  <si>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</si>
  <si>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</si>
  <si>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</si>
  <si>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</si>
  <si>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</si>
  <si>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</si>
  <si>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</si>
  <si>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</si>
  <si>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</si>
  <si>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</si>
  <si>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</si>
  <si>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</si>
  <si>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</si>
  <si>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</si>
  <si>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</si>
  <si>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</si>
  <si>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</si>
  <si>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</si>
  <si>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</si>
  <si>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</si>
  <si>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</si>
  <si>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</si>
  <si>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</si>
  <si>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</si>
  <si>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</si>
  <si>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</si>
  <si>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</si>
  <si>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</si>
  <si>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</si>
  <si>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</si>
  <si>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</si>
  <si>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</si>
  <si>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</si>
  <si>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</si>
  <si>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</si>
  <si>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</si>
  <si>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</si>
  <si>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</si>
  <si>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</si>
  <si>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</si>
  <si>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</si>
  <si>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</si>
  <si>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</si>
  <si>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</si>
  <si>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</si>
  <si>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</si>
  <si>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</si>
  <si>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</si>
  <si>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</si>
  <si>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</si>
  <si>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</si>
  <si>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</si>
  <si>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</si>
  <si>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</si>
  <si>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</si>
  <si>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</si>
  <si>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</si>
  <si>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</si>
  <si>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</si>
  <si>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</si>
  <si>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</si>
  <si>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</si>
  <si>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</si>
  <si>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</si>
  <si>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</si>
  <si>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</si>
  <si>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</si>
  <si>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</si>
  <si>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</si>
  <si>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</si>
  <si>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</si>
  <si>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</si>
  <si>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</si>
  <si>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</si>
  <si>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</si>
  <si>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</si>
  <si>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</si>
  <si>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</si>
  <si>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</si>
  <si>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</si>
  <si>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</si>
  <si>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</si>
  <si>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</si>
  <si>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</si>
  <si>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</si>
  <si>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</si>
  <si>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</si>
  <si>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</si>
  <si>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</si>
  <si>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</si>
  <si>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</si>
  <si>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</si>
  <si>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</si>
  <si>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</si>
  <si>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</si>
  <si>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</si>
  <si>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</si>
  <si>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</si>
  <si>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</si>
  <si>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</si>
  <si>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</si>
  <si>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</si>
  <si>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</si>
  <si>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</si>
  <si>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</si>
  <si>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</si>
  <si>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</si>
  <si>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</si>
  <si>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</si>
  <si>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</si>
  <si>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</si>
  <si>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</si>
  <si>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</si>
  <si>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</si>
  <si>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</si>
  <si>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</si>
  <si>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</si>
  <si>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</si>
  <si>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</si>
  <si>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</si>
  <si>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</si>
  <si>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</si>
  <si>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</si>
  <si>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</si>
  <si>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</si>
  <si>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</si>
  <si>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</si>
  <si>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</si>
  <si>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</si>
  <si>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</si>
  <si>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</si>
  <si>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</si>
  <si>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</si>
  <si>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</si>
  <si>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</si>
  <si>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</si>
  <si>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</si>
  <si>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</si>
  <si>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</si>
  <si>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</si>
  <si>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</si>
  <si>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</si>
  <si>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</si>
  <si>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</si>
  <si>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</si>
  <si>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</si>
  <si>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</si>
  <si>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</si>
  <si>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</si>
  <si>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</si>
  <si>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</si>
  <si>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</si>
  <si>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</si>
  <si>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</si>
  <si>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</si>
  <si>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</si>
  <si>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</si>
  <si>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</si>
  <si>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</si>
  <si>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</si>
  <si>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</si>
  <si>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</si>
  <si>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</si>
  <si>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</si>
  <si>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</si>
  <si>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</si>
  <si>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</si>
  <si>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</si>
  <si>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</si>
  <si>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</si>
  <si>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</si>
  <si>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</si>
  <si>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</si>
  <si>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</si>
  <si>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</si>
  <si>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</si>
  <si>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</si>
  <si>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</si>
  <si>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</si>
  <si>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</si>
  <si>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</si>
  <si>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</si>
  <si>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</si>
  <si>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</si>
  <si>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</si>
  <si>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</si>
  <si>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</si>
  <si>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</si>
  <si>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</si>
  <si>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</si>
  <si>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</si>
  <si>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</si>
  <si>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</si>
  <si>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</si>
  <si>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</si>
  <si>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</si>
  <si>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</si>
  <si>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</si>
  <si>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</si>
  <si>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</si>
  <si>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</si>
  <si>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</si>
  <si>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</si>
  <si>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</si>
  <si>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</si>
  <si>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</si>
  <si>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</si>
  <si>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</si>
  <si>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</si>
  <si>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</si>
  <si>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</si>
  <si>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</si>
  <si>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</si>
  <si>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</si>
  <si>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</si>
  <si>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</si>
  <si>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</si>
  <si>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</si>
  <si>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</si>
  <si>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</si>
  <si>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</si>
  <si>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</si>
  <si>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</si>
  <si>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</si>
  <si>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</si>
  <si>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</si>
  <si>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</si>
  <si>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</si>
  <si>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</si>
  <si>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</si>
  <si>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</si>
  <si>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</si>
  <si>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</si>
  <si>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</si>
  <si>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</si>
  <si>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</si>
  <si>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</si>
  <si>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</si>
  <si>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</si>
  <si>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</si>
  <si>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</si>
  <si>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</si>
  <si>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</si>
  <si>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</si>
  <si>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</si>
  <si>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</si>
  <si>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</si>
  <si>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</si>
  <si>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</si>
  <si>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</si>
  <si>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</si>
  <si>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</si>
  <si>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</si>
  <si>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</si>
  <si>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</si>
  <si>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</si>
  <si>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</si>
  <si>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</si>
  <si>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</si>
  <si>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</si>
  <si>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</si>
  <si>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</si>
  <si>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</si>
  <si>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</si>
  <si>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</si>
  <si>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</si>
  <si>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</si>
  <si>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</si>
  <si>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</si>
  <si>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</si>
  <si>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</si>
  <si>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</si>
  <si>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</si>
  <si>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</si>
  <si>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</si>
  <si>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</si>
  <si>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</si>
  <si>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</si>
  <si>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</si>
  <si>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</si>
  <si>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</si>
  <si>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</si>
  <si>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</si>
  <si>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</si>
  <si>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</si>
  <si>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</si>
  <si>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</si>
  <si>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</si>
  <si>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</si>
  <si>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</si>
  <si>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</si>
  <si>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</si>
  <si>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</si>
  <si>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</si>
  <si>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</si>
  <si>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</si>
  <si>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</si>
  <si>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</si>
  <si>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</si>
  <si>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</si>
  <si>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</si>
  <si>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</si>
  <si>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</si>
  <si>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</si>
  <si>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</si>
  <si>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</si>
  <si>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</si>
  <si>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</si>
  <si>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</si>
  <si>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</si>
  <si>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</si>
  <si>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</si>
  <si>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</si>
  <si>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</si>
  <si>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</si>
  <si>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</si>
  <si>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</si>
  <si>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</si>
  <si>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</si>
  <si>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</si>
  <si>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</si>
  <si>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</si>
  <si>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</si>
  <si>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</si>
  <si>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</si>
  <si>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</si>
  <si>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</si>
  <si>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</si>
  <si>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</si>
  <si>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</si>
  <si>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</si>
  <si>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</si>
  <si>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</si>
  <si>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</si>
  <si>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</si>
  <si>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</si>
  <si>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</si>
  <si>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</si>
  <si>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</si>
  <si>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</si>
  <si>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</si>
  <si>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</si>
  <si>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</si>
  <si>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</si>
  <si>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</si>
  <si>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</si>
  <si>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</si>
  <si>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</si>
  <si>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</si>
  <si>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</si>
  <si>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</si>
  <si>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</si>
  <si>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</si>
  <si>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</si>
  <si>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</si>
  <si>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</si>
  <si>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</si>
  <si>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</si>
  <si>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</si>
  <si>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</si>
  <si>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</si>
  <si>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</si>
  <si>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</si>
  <si>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</si>
  <si>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</si>
  <si>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</si>
  <si>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</si>
  <si>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</si>
  <si>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</si>
  <si>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</si>
  <si>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</si>
  <si>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</si>
  <si>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</si>
  <si>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</si>
  <si>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</si>
  <si>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</si>
  <si>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</si>
  <si>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</si>
  <si>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</si>
  <si>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</si>
  <si>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</si>
  <si>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</si>
  <si>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</si>
  <si>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</si>
  <si>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</si>
  <si>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</si>
  <si>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</si>
  <si>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</si>
  <si>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</si>
  <si>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</si>
  <si>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</si>
  <si>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</si>
  <si>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</si>
  <si>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</si>
  <si>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</si>
  <si>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</si>
  <si>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</si>
  <si>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</si>
  <si>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</si>
  <si>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</si>
  <si>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</si>
  <si>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</si>
  <si>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</si>
  <si>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</si>
  <si>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</si>
  <si>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</si>
  <si>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</si>
  <si>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</si>
  <si>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</si>
  <si>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</si>
  <si>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</si>
  <si>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</si>
  <si>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</si>
  <si>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</si>
  <si>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</si>
  <si>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</si>
  <si>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</si>
  <si>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</si>
  <si>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</si>
  <si>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</si>
  <si>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</si>
  <si>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</si>
  <si>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</si>
  <si>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</si>
  <si>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</si>
  <si>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</si>
  <si>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</si>
  <si>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</si>
  <si>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</si>
  <si>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</si>
  <si>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</si>
  <si>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</si>
  <si>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</si>
  <si>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</si>
  <si>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</si>
  <si>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</si>
  <si>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</si>
  <si>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</si>
  <si>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</si>
  <si>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</si>
  <si>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</si>
  <si>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</si>
  <si>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</si>
  <si>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</si>
  <si>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</si>
  <si>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</si>
  <si>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</si>
  <si>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</si>
  <si>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</si>
  <si>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</si>
  <si>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</si>
  <si>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</si>
  <si>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</si>
  <si>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</si>
  <si>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</si>
  <si>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</si>
  <si>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</si>
  <si>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</si>
  <si>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</si>
  <si>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</si>
  <si>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</si>
  <si>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</si>
  <si>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</si>
  <si>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</si>
  <si>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</si>
  <si>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</si>
  <si>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</si>
  <si>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</si>
  <si>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</si>
  <si>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</si>
  <si>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</si>
  <si>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</si>
  <si>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</si>
  <si>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</si>
  <si>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</si>
  <si>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</si>
  <si>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</si>
  <si>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</si>
  <si>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</si>
  <si>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</si>
  <si>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</si>
  <si>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</si>
  <si>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</si>
  <si>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</si>
  <si>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</si>
  <si>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</si>
  <si>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</si>
  <si>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</si>
  <si>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</si>
  <si>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</si>
  <si>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</si>
  <si>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</si>
  <si>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</si>
  <si>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</si>
  <si>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</si>
  <si>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</si>
  <si>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</si>
  <si>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</si>
  <si>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</si>
  <si>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</si>
  <si>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</si>
  <si>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</si>
  <si>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</si>
  <si>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</si>
  <si>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</si>
  <si>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</si>
  <si>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</si>
  <si>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</si>
  <si>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</si>
  <si>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</si>
  <si>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</si>
  <si>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</si>
  <si>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</si>
  <si>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</si>
  <si>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</si>
  <si>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</si>
  <si>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</si>
  <si>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</si>
  <si>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</si>
  <si>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</si>
  <si>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</si>
  <si>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</si>
  <si>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</si>
  <si>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</si>
  <si>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</si>
  <si>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</si>
  <si>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</si>
  <si>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</si>
  <si>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</si>
  <si>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</si>
  <si>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</si>
  <si>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</si>
  <si>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</si>
  <si>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</si>
  <si>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</si>
  <si>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</si>
  <si>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</si>
  <si>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</si>
  <si>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</si>
  <si>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</si>
  <si>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</si>
  <si>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</si>
  <si>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</si>
  <si>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</si>
  <si>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</si>
  <si>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</si>
  <si>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</si>
  <si>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</si>
  <si>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</si>
  <si>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</si>
  <si>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</si>
  <si>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</si>
  <si>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</si>
  <si>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</si>
  <si>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</si>
  <si>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</si>
  <si>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</si>
  <si>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</si>
  <si>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</si>
  <si>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</si>
  <si>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</si>
  <si>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</si>
  <si>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</si>
  <si>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</si>
  <si>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</si>
  <si>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</si>
  <si>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</si>
  <si>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</si>
  <si>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</si>
  <si>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</si>
  <si>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</si>
  <si>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</si>
  <si>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</si>
  <si>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</si>
  <si>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</si>
  <si>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</si>
  <si>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</si>
  <si>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</si>
  <si>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</si>
  <si>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</si>
  <si>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</si>
  <si>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</si>
  <si>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</si>
  <si>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</si>
  <si>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</si>
  <si>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</si>
  <si>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</si>
  <si>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</si>
  <si>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</si>
  <si>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</si>
  <si>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</si>
  <si>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</si>
  <si>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</si>
  <si>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</si>
  <si>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</si>
  <si>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</si>
  <si>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</si>
  <si>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</si>
  <si>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</si>
  <si>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</si>
  <si>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</si>
  <si>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</si>
  <si>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</si>
  <si>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</si>
  <si>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</si>
  <si>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</si>
  <si>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</si>
  <si>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</si>
  <si>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</si>
  <si>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</si>
  <si>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</si>
  <si>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</si>
  <si>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</si>
  <si>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</si>
  <si>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</si>
  <si>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</si>
  <si>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</si>
  <si>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</si>
  <si>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</si>
  <si>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</si>
  <si>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</si>
  <si>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</si>
  <si>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</si>
  <si>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</si>
  <si>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</si>
  <si>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</si>
  <si>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</si>
  <si>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</si>
  <si>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</si>
  <si>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</si>
  <si>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</si>
  <si>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</si>
  <si>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</si>
  <si>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</si>
  <si>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</si>
  <si>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</si>
  <si>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</si>
  <si>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</si>
  <si>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</si>
  <si>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</si>
  <si>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</si>
  <si>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</si>
  <si>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</si>
  <si>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</si>
  <si>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</si>
  <si>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</si>
  <si>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</si>
  <si>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</si>
  <si>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</si>
  <si>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</si>
  <si>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</si>
  <si>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</si>
  <si>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</si>
  <si>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</si>
  <si>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</si>
  <si>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</si>
  <si>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</si>
  <si>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</si>
  <si>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</si>
  <si>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</si>
  <si>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</si>
  <si>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</si>
  <si>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</si>
  <si>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</si>
  <si>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</si>
  <si>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</si>
  <si>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</si>
  <si>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</si>
  <si>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</si>
  <si>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</si>
  <si>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</si>
  <si>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</si>
  <si>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</si>
  <si>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</si>
  <si>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</si>
  <si>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</si>
  <si>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</si>
  <si>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</si>
  <si>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</si>
  <si>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</si>
  <si>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</si>
  <si>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</si>
  <si>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</si>
  <si>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</si>
  <si>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</si>
  <si>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</si>
  <si>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</si>
  <si>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</si>
  <si>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</si>
  <si>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</si>
  <si>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</si>
  <si>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</si>
  <si>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</si>
  <si>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</si>
  <si>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</si>
  <si>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</si>
  <si>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</si>
  <si>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</si>
  <si>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</si>
  <si>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</si>
  <si>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</si>
  <si>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</si>
  <si>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</si>
  <si>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</si>
  <si>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</si>
  <si>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</si>
  <si>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</si>
  <si>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</si>
  <si>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</si>
  <si>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</si>
  <si>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</si>
  <si>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</si>
  <si>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</si>
  <si>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</si>
  <si>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</si>
  <si>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</si>
  <si>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</si>
  <si>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</si>
  <si>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</si>
  <si>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</si>
  <si>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</si>
  <si>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</si>
  <si>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</si>
  <si>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</si>
  <si>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</si>
  <si>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</si>
  <si>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</si>
  <si>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</si>
  <si>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</si>
  <si>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</si>
  <si>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</si>
  <si>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</si>
  <si>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</si>
  <si>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</si>
  <si>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</si>
  <si>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</si>
  <si>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</si>
  <si>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</si>
  <si>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</si>
  <si>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</si>
  <si>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</si>
  <si>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</si>
  <si>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</si>
  <si>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</si>
  <si>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</si>
  <si>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</si>
  <si>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</si>
  <si>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</si>
  <si>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</si>
  <si>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</si>
  <si>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</si>
  <si>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</si>
  <si>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</si>
  <si>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</si>
  <si>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</si>
  <si>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</si>
  <si>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</si>
  <si>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</si>
  <si>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</si>
  <si>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</si>
  <si>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</si>
  <si>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</si>
  <si>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</si>
  <si>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</si>
  <si>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</si>
  <si>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</si>
  <si>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</si>
  <si>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</si>
  <si>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</si>
  <si>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</si>
  <si>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</si>
  <si>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</si>
  <si>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</si>
  <si>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</si>
  <si>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</si>
  <si>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</si>
  <si>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</si>
  <si>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</si>
  <si>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</si>
  <si>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</si>
  <si>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</si>
  <si>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</si>
  <si>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</si>
  <si>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</si>
  <si>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</si>
  <si>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</si>
  <si>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</si>
  <si>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</si>
  <si>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</si>
  <si>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</si>
  <si>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</si>
  <si>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</si>
  <si>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</si>
  <si>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</si>
  <si>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</si>
  <si>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</si>
  <si>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</si>
  <si>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</si>
  <si>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</si>
  <si>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</si>
  <si>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</si>
  <si>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</si>
  <si>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</si>
  <si>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</si>
  <si>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</si>
  <si>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</si>
  <si>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</si>
  <si>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</si>
  <si>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</si>
  <si>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</si>
  <si>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</si>
  <si>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</si>
  <si>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</si>
  <si>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</si>
  <si>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</si>
  <si>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</si>
  <si>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</si>
  <si>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</si>
  <si>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</si>
  <si>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</si>
  <si>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</si>
  <si>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</si>
  <si>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</si>
  <si>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</si>
  <si>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</si>
  <si>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</si>
  <si>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</si>
  <si>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</si>
  <si>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</si>
  <si>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</si>
  <si>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</si>
  <si>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</si>
  <si>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</si>
  <si>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</si>
  <si>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</si>
  <si>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</si>
  <si>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</si>
  <si>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</si>
  <si>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</si>
  <si>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</si>
  <si>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</si>
  <si>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</si>
  <si>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</si>
  <si>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</si>
  <si>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</si>
  <si>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</si>
  <si>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</si>
  <si>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</si>
  <si>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</si>
  <si>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</si>
  <si>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</si>
  <si>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</si>
  <si>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</si>
  <si>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</si>
  <si>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</si>
  <si>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</si>
  <si>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</si>
  <si>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</si>
  <si>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</si>
  <si>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</si>
  <si>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</si>
  <si>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</si>
  <si>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</si>
  <si>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</si>
  <si>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</si>
  <si>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</si>
  <si>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</si>
  <si>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</si>
  <si>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</si>
  <si>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</si>
  <si>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</si>
  <si>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</si>
  <si>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</si>
  <si>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</si>
  <si>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</si>
  <si>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</si>
  <si>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</si>
  <si>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</si>
  <si>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</si>
  <si>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</si>
  <si>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</si>
  <si>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</si>
  <si>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</si>
  <si>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</si>
  <si>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</si>
  <si>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</si>
  <si>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</si>
  <si>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</si>
  <si>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</si>
  <si>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</si>
  <si>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</si>
  <si>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</si>
  <si>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</si>
  <si>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</si>
  <si>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</si>
  <si>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</si>
  <si>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</si>
  <si>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</si>
  <si>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</si>
  <si>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</si>
  <si>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</si>
  <si>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</si>
  <si>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</si>
  <si>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</si>
  <si>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</si>
  <si>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</si>
  <si>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</si>
  <si>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</si>
  <si>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</si>
  <si>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</si>
  <si>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</si>
  <si>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</si>
  <si>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</si>
  <si>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</si>
  <si>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</si>
  <si>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</si>
  <si>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</si>
  <si>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</si>
  <si>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</si>
  <si>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</si>
  <si>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</si>
  <si>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</si>
  <si>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</si>
  <si>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</si>
  <si>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</si>
  <si>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</si>
  <si>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</si>
  <si>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</si>
  <si>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</si>
  <si>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</si>
  <si>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</si>
  <si>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</si>
  <si>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</si>
  <si>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</si>
  <si>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</si>
  <si>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</si>
  <si>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</si>
  <si>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</si>
  <si>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</si>
  <si>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</si>
  <si>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</si>
  <si>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</si>
  <si>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</si>
  <si>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</si>
  <si>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</si>
  <si>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</si>
  <si>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</si>
  <si>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</si>
  <si>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</si>
  <si>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</si>
  <si>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</si>
  <si>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</si>
  <si>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</si>
  <si>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</si>
  <si>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</si>
  <si>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</si>
  <si>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</si>
  <si>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</si>
  <si>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</si>
  <si>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</si>
  <si>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</si>
  <si>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</si>
  <si>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</si>
  <si>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</si>
  <si>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</si>
  <si>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</si>
  <si>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</si>
  <si>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</si>
  <si>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</si>
  <si>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</si>
  <si>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</si>
  <si>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</si>
  <si>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</si>
  <si>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</si>
  <si>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</si>
  <si>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</si>
  <si>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</si>
  <si>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</si>
  <si>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</si>
  <si>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</si>
  <si>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</si>
  <si>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</si>
  <si>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</si>
  <si>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</si>
  <si>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</si>
  <si>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</si>
  <si>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</si>
  <si>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</si>
  <si>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</si>
  <si>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</si>
  <si>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</si>
  <si>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</si>
  <si>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</si>
  <si>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</si>
  <si>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</si>
  <si>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</si>
  <si>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</si>
  <si>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</si>
  <si>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</si>
  <si>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</si>
  <si>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</si>
  <si>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</si>
  <si>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</si>
  <si>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</si>
  <si>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</si>
  <si>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</si>
  <si>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</si>
  <si>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</si>
  <si>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</si>
  <si>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</si>
  <si>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</si>
  <si>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</si>
  <si>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</si>
  <si>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</si>
  <si>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</si>
  <si>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</si>
  <si>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</si>
  <si>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</si>
  <si>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</si>
  <si>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</si>
  <si>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</si>
  <si>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</si>
  <si>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</si>
  <si>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</si>
  <si>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</si>
  <si>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</si>
  <si>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</si>
  <si>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</si>
  <si>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</si>
  <si>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</si>
  <si>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</si>
  <si>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</si>
  <si>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</si>
  <si>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</si>
  <si>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</si>
  <si>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</si>
  <si>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</si>
  <si>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</si>
  <si>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</si>
  <si>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</si>
  <si>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</si>
  <si>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</si>
  <si>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</si>
  <si>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</si>
  <si>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</si>
  <si>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</si>
  <si>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</si>
  <si>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</si>
  <si>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</si>
  <si>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</si>
  <si>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</si>
  <si>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</si>
  <si>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</si>
  <si>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</si>
  <si>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</si>
  <si>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</si>
  <si>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</si>
  <si>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</si>
  <si>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</si>
  <si>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</si>
  <si>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</si>
  <si>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</si>
  <si>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</si>
  <si>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</si>
  <si>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</si>
  <si>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</si>
  <si>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</si>
  <si>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</si>
  <si>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</si>
  <si>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</si>
  <si>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</si>
  <si>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</si>
  <si>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</si>
  <si>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</si>
  <si>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</si>
  <si>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</si>
  <si>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</si>
  <si>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</si>
  <si>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</si>
  <si>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</si>
  <si>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</si>
  <si>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</si>
  <si>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</si>
  <si>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</si>
  <si>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</si>
  <si>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</si>
  <si>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</si>
  <si>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</si>
  <si>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</si>
  <si>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</si>
  <si>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</si>
  <si>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</si>
  <si>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</si>
  <si>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</si>
  <si>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</si>
  <si>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</si>
  <si>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</si>
  <si>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</si>
  <si>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</si>
  <si>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</si>
  <si>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</si>
  <si>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</si>
  <si>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</si>
  <si>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</si>
  <si>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</si>
  <si>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</si>
  <si>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</si>
  <si>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</si>
  <si>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</si>
  <si>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</si>
  <si>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</si>
  <si>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</si>
  <si>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</si>
  <si>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</si>
  <si>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</si>
  <si>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</si>
  <si>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</si>
  <si>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</si>
  <si>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</si>
  <si>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</si>
  <si>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</si>
  <si>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</si>
  <si>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</si>
  <si>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</si>
  <si>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</si>
  <si>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</si>
  <si>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</si>
  <si>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</si>
  <si>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</si>
  <si>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</si>
  <si>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</si>
  <si>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</si>
  <si>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</si>
  <si>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</si>
  <si>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</si>
  <si>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</si>
  <si>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</si>
  <si>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</si>
  <si>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</si>
  <si>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</si>
  <si>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</si>
  <si>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</si>
  <si>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</si>
  <si>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</si>
  <si>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</si>
  <si>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</si>
  <si>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</si>
  <si>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</si>
  <si>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</si>
  <si>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</si>
  <si>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</si>
  <si>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</si>
  <si>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</si>
  <si>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</si>
  <si>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</si>
  <si>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</si>
  <si>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</si>
  <si>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</si>
  <si>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</si>
  <si>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</si>
  <si>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</si>
  <si>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</si>
  <si>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</si>
  <si>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</si>
  <si>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</si>
  <si>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</si>
  <si>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</si>
  <si>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</si>
  <si>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</si>
  <si>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</si>
  <si>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</si>
  <si>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</si>
  <si>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</si>
  <si>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</si>
  <si>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</si>
  <si>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</si>
  <si>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</si>
  <si>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</si>
  <si>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</si>
  <si>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</si>
  <si>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</si>
  <si>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</si>
  <si>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</si>
  <si>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</si>
  <si>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</si>
  <si>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</si>
  <si>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</si>
  <si>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</si>
  <si>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</si>
  <si>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</si>
  <si>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</si>
  <si>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</si>
  <si>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</si>
  <si>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</si>
  <si>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</si>
  <si>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</si>
  <si>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</si>
  <si>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</si>
  <si>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</si>
  <si>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</si>
  <si>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</si>
  <si>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</si>
  <si>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</si>
  <si>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</si>
  <si>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</si>
  <si>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</si>
  <si>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</si>
  <si>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</si>
  <si>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</si>
  <si>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</si>
  <si>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</si>
  <si>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</si>
  <si>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</si>
  <si>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</si>
  <si>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</si>
  <si>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</si>
  <si>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</si>
  <si>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</si>
  <si>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</si>
  <si>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</si>
  <si>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</si>
  <si>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</si>
  <si>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</si>
  <si>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</si>
  <si>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</si>
  <si>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</si>
  <si>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</si>
  <si>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</si>
  <si>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</si>
  <si>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</si>
  <si>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</si>
  <si>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</si>
  <si>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</si>
  <si>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</si>
  <si>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</si>
  <si>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</si>
  <si>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</si>
  <si>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</si>
  <si>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</si>
  <si>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</si>
  <si>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</si>
  <si>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</si>
  <si>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</si>
  <si>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</si>
  <si>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</si>
  <si>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</si>
  <si>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</si>
  <si>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</si>
  <si>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</si>
  <si>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</si>
  <si>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</si>
  <si>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</si>
  <si>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</si>
  <si>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</si>
  <si>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</si>
  <si>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</si>
  <si>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</si>
  <si>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</si>
  <si>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</si>
  <si>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</si>
  <si>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</si>
  <si>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</si>
  <si>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</si>
  <si>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</si>
  <si>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</si>
  <si>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</si>
  <si>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</si>
  <si>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</si>
  <si>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</si>
  <si>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</si>
  <si>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</si>
  <si>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</si>
  <si>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</si>
  <si>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</si>
  <si>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</si>
  <si>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</si>
  <si>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</si>
  <si>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</si>
  <si>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</si>
  <si>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</si>
  <si>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</si>
  <si>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</si>
  <si>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</si>
  <si>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</si>
  <si>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</si>
  <si>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</si>
  <si>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</si>
  <si>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</si>
  <si>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</si>
  <si>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</si>
  <si>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</si>
  <si>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</si>
  <si>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</si>
  <si>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</si>
  <si>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</si>
  <si>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</si>
  <si>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</si>
  <si>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</si>
  <si>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</si>
  <si>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</si>
  <si>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</si>
  <si>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</si>
  <si>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</si>
  <si>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</si>
  <si>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</si>
  <si>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</si>
  <si>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</si>
  <si>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</si>
  <si>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</si>
  <si>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</si>
  <si>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</si>
  <si>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</si>
  <si>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</si>
  <si>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</si>
  <si>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</si>
  <si>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</si>
  <si>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</si>
  <si>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</si>
  <si>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</si>
  <si>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</si>
  <si>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</si>
  <si>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</si>
  <si>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</si>
  <si>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</si>
  <si>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</si>
  <si>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</si>
  <si>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</si>
  <si>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</si>
  <si>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</si>
  <si>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</si>
  <si>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</si>
  <si>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</si>
  <si>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</si>
  <si>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</si>
  <si>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</si>
  <si>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</si>
  <si>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</si>
  <si>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</si>
  <si>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</si>
  <si>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</si>
  <si>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</si>
  <si>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</si>
  <si>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</si>
  <si>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</si>
  <si>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</si>
  <si>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</si>
  <si>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</si>
  <si>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</si>
  <si>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</si>
  <si>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</si>
  <si>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</si>
  <si>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</si>
  <si>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</si>
  <si>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</si>
  <si>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</si>
  <si>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</si>
  <si>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</si>
  <si>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</si>
  <si>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</si>
  <si>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</si>
  <si>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</si>
  <si>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</si>
  <si>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</si>
  <si>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</si>
  <si>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</si>
  <si>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</si>
  <si>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</si>
  <si>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</si>
  <si>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</si>
  <si>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</si>
  <si>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</si>
  <si>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</si>
  <si>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</si>
  <si>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</si>
  <si>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</si>
  <si>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</si>
  <si>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</si>
  <si>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</si>
  <si>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</si>
  <si>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</si>
  <si>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</si>
  <si>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</si>
  <si>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</si>
  <si>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</si>
  <si>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</si>
  <si>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</si>
  <si>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</si>
  <si>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</si>
  <si>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</si>
  <si>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</si>
  <si>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</si>
  <si>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</si>
  <si>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</si>
  <si>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</si>
  <si>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</si>
  <si>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</si>
  <si>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</si>
  <si>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</si>
  <si>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</si>
  <si>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</si>
  <si>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</si>
  <si>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</si>
  <si>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</si>
  <si>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</si>
  <si>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</si>
  <si>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</si>
  <si>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</si>
  <si>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</si>
  <si>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</si>
  <si>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</si>
  <si>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</si>
  <si>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</si>
  <si>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</si>
  <si>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</si>
  <si>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</si>
  <si>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</si>
  <si>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</si>
  <si>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</si>
  <si>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</si>
  <si>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</si>
  <si>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</si>
  <si>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</si>
  <si>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</si>
  <si>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</si>
  <si>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</si>
  <si>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</si>
  <si>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</si>
  <si>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</si>
  <si>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</si>
  <si>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</si>
  <si>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</si>
  <si>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</si>
  <si>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</si>
  <si>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</si>
  <si>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</si>
  <si>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</si>
  <si>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</si>
  <si>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</si>
  <si>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</si>
  <si>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</si>
  <si>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</si>
  <si>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</si>
  <si>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</si>
  <si>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</si>
  <si>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</si>
  <si>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</si>
  <si>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</si>
  <si>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</si>
  <si>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</si>
  <si>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</si>
  <si>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</si>
  <si>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</si>
  <si>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</si>
  <si>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</si>
  <si>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</si>
  <si>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</si>
  <si>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</si>
  <si>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</si>
  <si>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</si>
  <si>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</si>
  <si>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</si>
  <si>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</si>
  <si>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</si>
  <si>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</si>
  <si>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</si>
  <si>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</si>
  <si>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</si>
  <si>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</si>
  <si>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</si>
  <si>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</si>
  <si>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</si>
  <si>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</si>
  <si>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</si>
  <si>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</si>
  <si>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</si>
  <si>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</si>
  <si>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</si>
  <si>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</si>
  <si>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</si>
  <si>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</si>
  <si>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</si>
  <si>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</si>
  <si>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</si>
  <si>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</si>
  <si>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</si>
  <si>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</si>
  <si>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</si>
  <si>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</si>
  <si>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</si>
  <si>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</si>
  <si>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</si>
  <si>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</si>
  <si>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</si>
  <si>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</si>
  <si>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</si>
  <si>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</si>
  <si>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</si>
  <si>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</si>
  <si>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</si>
  <si>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</si>
  <si>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</si>
  <si>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</si>
  <si>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</si>
  <si>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</si>
  <si>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</si>
  <si>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</si>
  <si>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</si>
  <si>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</si>
  <si>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</si>
  <si>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</si>
  <si>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</si>
  <si>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</si>
  <si>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</si>
  <si>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</si>
  <si>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</si>
  <si>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</si>
  <si>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</si>
  <si>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</si>
  <si>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</si>
  <si>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</si>
  <si>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</si>
  <si>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</si>
  <si>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</si>
  <si>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</si>
  <si>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</si>
  <si>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</si>
  <si>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</si>
  <si>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</si>
  <si>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</si>
  <si>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</si>
  <si>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</si>
  <si>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</si>
  <si>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</si>
  <si>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</si>
  <si>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</si>
  <si>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</si>
  <si>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</si>
  <si>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</si>
  <si>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</si>
  <si>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</si>
  <si>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</si>
  <si>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</si>
  <si>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</si>
  <si>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</si>
  <si>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</si>
  <si>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</si>
  <si>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</si>
  <si>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</si>
  <si>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</si>
  <si>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</si>
  <si>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</si>
  <si>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</si>
  <si>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</si>
  <si>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</si>
  <si>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</si>
  <si>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</si>
  <si>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</si>
  <si>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</si>
  <si>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</si>
  <si>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</si>
  <si>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</si>
  <si>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</si>
  <si>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</si>
  <si>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</si>
  <si>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</si>
  <si>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</si>
  <si>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</si>
  <si>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</si>
  <si>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</si>
  <si>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</si>
  <si>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</si>
  <si>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</si>
  <si>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</si>
  <si>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</si>
  <si>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</si>
  <si>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</si>
  <si>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</si>
  <si>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</si>
  <si>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</si>
  <si>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</si>
  <si>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</si>
  <si>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</si>
  <si>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</si>
  <si>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</si>
  <si>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</si>
  <si>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</si>
  <si>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</si>
  <si>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</si>
  <si>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</si>
  <si>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</si>
  <si>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</si>
  <si>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</si>
  <si>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</si>
  <si>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</si>
  <si>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</si>
  <si>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</si>
  <si>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</si>
  <si>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</si>
  <si>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</si>
  <si>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</si>
  <si>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</si>
  <si>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</si>
  <si>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</si>
  <si>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</si>
  <si>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</si>
  <si>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</si>
  <si>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</si>
  <si>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</si>
  <si>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</si>
  <si>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</si>
  <si>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</si>
  <si>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</si>
  <si>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</si>
  <si>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</si>
  <si>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</si>
  <si>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</si>
  <si>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</si>
  <si>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</si>
  <si>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</si>
  <si>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</si>
  <si>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</si>
  <si>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</si>
  <si>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</si>
  <si>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</si>
  <si>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</si>
  <si>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</si>
  <si>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</si>
  <si>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</si>
  <si>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</si>
  <si>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</si>
  <si>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</si>
  <si>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</si>
  <si>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</si>
  <si>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</si>
  <si>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</si>
  <si>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</si>
  <si>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</si>
  <si>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</si>
  <si>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</si>
  <si>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</si>
  <si>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</si>
  <si>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</si>
  <si>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</si>
  <si>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</si>
  <si>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</si>
  <si>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</si>
  <si>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</si>
  <si>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</si>
  <si>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</si>
  <si>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</si>
  <si>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</si>
  <si>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</si>
  <si>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</si>
  <si>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</si>
  <si>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</si>
  <si>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</si>
  <si>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</si>
  <si>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</si>
  <si>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</si>
  <si>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</si>
  <si>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</si>
  <si>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</si>
  <si>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</si>
  <si>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</si>
  <si>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</si>
  <si>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</si>
  <si>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</si>
  <si>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</si>
  <si>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</si>
  <si>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</si>
  <si>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</si>
  <si>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</si>
  <si>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</si>
  <si>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</si>
  <si>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</si>
  <si>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</si>
  <si>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</si>
  <si>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</si>
  <si>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</si>
  <si>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</si>
  <si>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</si>
  <si>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</si>
  <si>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</si>
  <si>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</si>
  <si>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</si>
  <si>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</si>
  <si>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</si>
  <si>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</si>
  <si>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</si>
  <si>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</si>
  <si>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</si>
  <si>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</si>
  <si>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</si>
  <si>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</si>
  <si>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</si>
  <si>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</si>
  <si>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</si>
  <si>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</si>
  <si>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</si>
  <si>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</si>
  <si>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</si>
  <si>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</si>
  <si>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</si>
  <si>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</si>
  <si>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</si>
  <si>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</si>
  <si>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</si>
  <si>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</si>
  <si>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</si>
  <si>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</si>
  <si>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</si>
  <si>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</si>
  <si>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</si>
  <si>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</si>
  <si>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</si>
  <si>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</si>
  <si>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</si>
  <si>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</si>
  <si>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</si>
  <si>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</si>
  <si>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</si>
  <si>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</si>
  <si>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</si>
  <si>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</si>
  <si>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</si>
  <si>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</si>
  <si>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</si>
  <si>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</si>
  <si>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</si>
  <si>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</si>
  <si>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</si>
  <si>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</si>
  <si>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</si>
  <si>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</si>
  <si>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</si>
  <si>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</si>
  <si>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</si>
  <si>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</si>
  <si>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</si>
  <si>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</si>
  <si>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</si>
  <si>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</si>
  <si>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</si>
  <si>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</si>
  <si>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</si>
  <si>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</si>
  <si>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</si>
  <si>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</si>
  <si>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</si>
  <si>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</si>
  <si>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</si>
  <si>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</si>
  <si>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</si>
  <si>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</si>
  <si>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</si>
  <si>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</si>
  <si>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</si>
  <si>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</si>
  <si>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</si>
  <si>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</si>
  <si>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</si>
  <si>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</si>
  <si>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</si>
  <si>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</si>
  <si>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</si>
  <si>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</si>
  <si>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</si>
  <si>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</si>
  <si>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</si>
  <si>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</si>
  <si>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</si>
  <si>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</si>
  <si>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</si>
  <si>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</si>
  <si>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</si>
  <si>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</si>
  <si>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</si>
  <si>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</si>
  <si>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</si>
  <si>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</si>
  <si>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</si>
  <si>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</si>
  <si>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</si>
  <si>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</si>
  <si>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</si>
  <si>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</si>
  <si>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</si>
  <si>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</si>
  <si>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</si>
  <si>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</si>
  <si>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</si>
  <si>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</si>
  <si>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</si>
  <si>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</si>
  <si>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</si>
  <si>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</si>
  <si>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</si>
  <si>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</si>
  <si>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</si>
  <si>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</si>
  <si>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</si>
  <si>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</si>
  <si>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</si>
  <si>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</si>
  <si>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</si>
  <si>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</si>
  <si>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</si>
  <si>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</si>
  <si>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</si>
  <si>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</si>
  <si>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</si>
  <si>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</si>
  <si>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</si>
  <si>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</si>
  <si>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</si>
  <si>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</si>
  <si>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</si>
  <si>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</si>
  <si>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</si>
  <si>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</si>
  <si>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</si>
  <si>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</si>
  <si>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</si>
  <si>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</si>
  <si>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</si>
  <si>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</si>
  <si>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</si>
  <si>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</si>
  <si>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</si>
  <si>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</si>
  <si>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</si>
  <si>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</si>
  <si>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</si>
  <si>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</si>
  <si>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</si>
  <si>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</si>
  <si>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</si>
  <si>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</si>
  <si>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</si>
  <si>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</si>
  <si>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</si>
  <si>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</si>
  <si>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</si>
  <si>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</si>
  <si>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</si>
  <si>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</si>
  <si>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</si>
  <si>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</si>
  <si>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</si>
  <si>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</si>
  <si>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</si>
  <si>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</si>
  <si>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</si>
  <si>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</si>
  <si>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</si>
  <si>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</si>
  <si>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</si>
  <si>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</si>
  <si>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</si>
  <si>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</si>
  <si>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</si>
  <si>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</si>
  <si>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</si>
  <si>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</si>
  <si>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</si>
  <si>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</si>
  <si>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</si>
  <si>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</si>
  <si>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</si>
  <si>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</si>
  <si>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</si>
  <si>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</si>
  <si>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</si>
  <si>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</si>
  <si>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</si>
  <si>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</si>
  <si>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</si>
  <si>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</si>
  <si>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</si>
  <si>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</si>
  <si>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</si>
  <si>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</si>
  <si>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</si>
  <si>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</si>
  <si>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</si>
  <si>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</si>
  <si>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</si>
  <si>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</si>
  <si>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</si>
  <si>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</si>
  <si>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</si>
  <si>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</si>
  <si>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</si>
  <si>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</si>
  <si>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</si>
  <si>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</si>
  <si>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</si>
  <si>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</si>
  <si>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</si>
  <si>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</si>
  <si>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</si>
  <si>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</si>
  <si>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</si>
  <si>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</si>
  <si>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</si>
  <si>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</si>
  <si>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</si>
  <si>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</si>
  <si>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</si>
  <si>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</si>
  <si>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</si>
  <si>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</si>
  <si>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</si>
  <si>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</si>
  <si>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</si>
  <si>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</si>
  <si>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</si>
  <si>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</si>
  <si>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</si>
  <si>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</si>
  <si>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</si>
  <si>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</si>
  <si>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</si>
  <si>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</si>
  <si>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</si>
  <si>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</si>
  <si>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</si>
  <si>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</si>
  <si>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</si>
  <si>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</si>
  <si>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</si>
  <si>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</si>
  <si>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</si>
  <si>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</si>
  <si>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</si>
  <si>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</si>
  <si>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</si>
  <si>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</si>
  <si>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</si>
  <si>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</si>
  <si>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</si>
  <si>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</si>
  <si>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</si>
  <si>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</si>
  <si>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</si>
  <si>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</si>
  <si>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</si>
  <si>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</si>
  <si>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</si>
  <si>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</si>
  <si>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</si>
  <si>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</si>
  <si>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</si>
  <si>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</si>
  <si>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</si>
  <si>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</si>
  <si>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</si>
  <si>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</si>
  <si>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</si>
  <si>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</si>
  <si>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</si>
  <si>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</si>
  <si>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</si>
  <si>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</si>
  <si>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</si>
  <si>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</si>
  <si>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</si>
  <si>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</si>
  <si>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</si>
  <si>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</si>
  <si>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</si>
  <si>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</si>
  <si>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</si>
  <si>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</si>
  <si>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</si>
  <si>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</si>
  <si>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</si>
  <si>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</si>
  <si>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</si>
  <si>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</si>
  <si>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</si>
  <si>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</si>
  <si>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</si>
  <si>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</si>
  <si>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</si>
  <si>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</si>
  <si>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</si>
  <si>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</si>
  <si>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</si>
  <si>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</si>
  <si>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</si>
  <si>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</si>
  <si>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</si>
  <si>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</si>
  <si>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</si>
  <si>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</si>
  <si>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</si>
  <si>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</si>
  <si>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</si>
  <si>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</si>
  <si>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</si>
  <si>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</si>
  <si>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</si>
  <si>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</si>
  <si>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</si>
  <si>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</si>
  <si>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</si>
  <si>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</si>
  <si>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</si>
  <si>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</si>
  <si>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</si>
  <si>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</si>
  <si>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</si>
  <si>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</si>
  <si>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</si>
  <si>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</si>
  <si>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</si>
  <si>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</si>
  <si>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</si>
  <si>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</si>
  <si>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</si>
  <si>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</si>
  <si>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</si>
  <si>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</si>
  <si>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</si>
  <si>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</si>
  <si>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</si>
  <si>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</si>
  <si>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</si>
  <si>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</si>
  <si>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</si>
  <si>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</si>
  <si>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</si>
  <si>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</si>
  <si>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</si>
  <si>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</si>
  <si>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</si>
  <si>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</si>
  <si>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</si>
  <si>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</si>
  <si>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</si>
  <si>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</si>
  <si>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</si>
  <si>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</si>
  <si>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</si>
  <si>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</si>
  <si>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</si>
  <si>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</si>
  <si>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</si>
  <si>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</si>
  <si>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</si>
  <si>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</si>
  <si>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</si>
  <si>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</si>
  <si>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</si>
  <si>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</si>
  <si>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</si>
  <si>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</si>
  <si>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</si>
  <si>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</si>
  <si>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</si>
  <si>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</si>
  <si>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</si>
  <si>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</si>
  <si>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</si>
  <si>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</si>
  <si>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</si>
  <si>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</si>
  <si>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</si>
  <si>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</si>
  <si>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</si>
  <si>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</si>
  <si>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</si>
  <si>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</si>
  <si>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</si>
  <si>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</si>
  <si>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</si>
  <si>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</si>
  <si>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</si>
  <si>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</si>
  <si>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</si>
  <si>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</si>
  <si>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</si>
  <si>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</si>
  <si>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</si>
  <si>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</si>
  <si>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</si>
  <si>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</si>
  <si>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</si>
  <si>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</si>
  <si>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</si>
  <si>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</si>
  <si>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</si>
  <si>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</si>
  <si>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</si>
  <si>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</si>
  <si>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</si>
  <si>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</si>
  <si>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</si>
  <si>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</si>
  <si>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</si>
  <si>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</si>
  <si>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</si>
  <si>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</si>
  <si>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</si>
  <si>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</si>
  <si>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</si>
  <si>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</si>
  <si>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</si>
  <si>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</si>
  <si>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</si>
  <si>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</si>
  <si>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</si>
  <si>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</si>
  <si>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</si>
  <si>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</si>
  <si>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</si>
  <si>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</si>
  <si>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</si>
  <si>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</si>
  <si>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</si>
  <si>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</si>
  <si>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</si>
  <si>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</si>
  <si>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</si>
  <si>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</si>
  <si>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</si>
  <si>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</si>
  <si>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</si>
  <si>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</si>
  <si>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</si>
  <si>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</si>
  <si>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</si>
  <si>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</si>
  <si>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</si>
  <si>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</si>
  <si>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</si>
  <si>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</si>
  <si>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</si>
  <si>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</si>
  <si>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</si>
  <si>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</si>
  <si>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</si>
  <si>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</si>
  <si>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</si>
  <si>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</si>
  <si>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</si>
  <si>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</si>
  <si>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</si>
  <si>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</si>
  <si>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</si>
  <si>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</si>
  <si>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</si>
  <si>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</si>
  <si>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</si>
  <si>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</si>
  <si>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</si>
  <si>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</si>
  <si>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</si>
  <si>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</si>
  <si>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</si>
  <si>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</si>
  <si>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</si>
  <si>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</si>
  <si>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</si>
  <si>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</si>
  <si>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</si>
  <si>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</si>
  <si>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</si>
  <si>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</si>
  <si>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</si>
  <si>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</si>
  <si>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</si>
  <si>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</si>
  <si>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</si>
  <si>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</si>
  <si>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</si>
  <si>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</si>
  <si>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</si>
  <si>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</si>
  <si>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</si>
  <si>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</si>
  <si>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</si>
  <si>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</si>
  <si>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</si>
  <si>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</si>
  <si>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</si>
  <si>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</si>
  <si>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</si>
  <si>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</si>
  <si>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</si>
  <si>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</si>
  <si>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</si>
  <si>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</si>
  <si>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</si>
  <si>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</si>
  <si>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</si>
  <si>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</si>
  <si>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</si>
  <si>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</si>
  <si>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</si>
  <si>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</si>
  <si>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</si>
  <si>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</si>
  <si>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</si>
  <si>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</si>
  <si>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</si>
  <si>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</si>
  <si>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</si>
  <si>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</si>
  <si>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</si>
  <si>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</si>
  <si>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</si>
  <si>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</si>
  <si>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</si>
  <si>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</si>
  <si>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</si>
  <si>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</si>
  <si>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</si>
  <si>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</si>
  <si>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</si>
  <si>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</si>
  <si>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</si>
  <si>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</si>
  <si>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</si>
  <si>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</si>
  <si>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</si>
  <si>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</si>
  <si>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</si>
  <si>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</si>
  <si>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</si>
  <si>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</si>
  <si>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</si>
  <si>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</si>
  <si>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</si>
  <si>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</si>
  <si>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</si>
  <si>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</si>
  <si>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</si>
  <si>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</si>
  <si>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</si>
  <si>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</si>
  <si>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</si>
  <si>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</si>
  <si>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</si>
  <si>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</si>
  <si>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</si>
  <si>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</si>
  <si>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</si>
  <si>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</si>
  <si>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</si>
  <si>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</si>
  <si>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</si>
  <si>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</si>
  <si>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</si>
  <si>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</si>
  <si>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</si>
  <si>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</si>
  <si>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</si>
  <si>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</si>
  <si>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</si>
  <si>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</si>
  <si>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</si>
  <si>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</si>
  <si>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</si>
  <si>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</si>
  <si>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</si>
  <si>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</si>
  <si>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</si>
  <si>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</si>
  <si>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</si>
  <si>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</si>
  <si>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</si>
  <si>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</si>
  <si>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</si>
  <si>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</si>
  <si>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</si>
  <si>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</si>
  <si>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</si>
  <si>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</si>
  <si>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</si>
  <si>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</si>
  <si>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</si>
  <si>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</si>
  <si>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</si>
  <si>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</si>
  <si>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</si>
  <si>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</si>
  <si>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</si>
  <si>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</si>
  <si>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</si>
  <si>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</si>
  <si>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</si>
  <si>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</si>
  <si>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</si>
  <si>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</si>
  <si>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</si>
  <si>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</si>
  <si>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</si>
  <si>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</si>
  <si>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</si>
  <si>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</si>
  <si>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</si>
  <si>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</si>
  <si>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</si>
  <si>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</si>
  <si>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</si>
  <si>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</si>
  <si>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</si>
  <si>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</si>
  <si>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</si>
  <si>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</si>
  <si>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</si>
  <si>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</si>
  <si>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</si>
  <si>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</si>
  <si>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</si>
  <si>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</si>
  <si>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</si>
  <si>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</si>
  <si>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</si>
  <si>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</si>
  <si>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</si>
  <si>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</si>
  <si>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</si>
  <si>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</si>
  <si>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</si>
  <si>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</si>
  <si>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</si>
  <si>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</si>
  <si>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</si>
  <si>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</si>
  <si>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</si>
  <si>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</si>
  <si>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</si>
  <si>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</si>
  <si>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</si>
  <si>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</si>
  <si>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</si>
  <si>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</si>
  <si>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</si>
  <si>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</si>
  <si>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</si>
  <si>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</si>
  <si>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</si>
  <si>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</si>
  <si>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</si>
  <si>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</si>
  <si>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</si>
  <si>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</si>
  <si>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</si>
  <si>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</si>
  <si>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</si>
  <si>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</si>
  <si>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</si>
  <si>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</si>
  <si>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</si>
  <si>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</si>
  <si>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</si>
  <si>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</si>
  <si>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</si>
  <si>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</si>
  <si>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</si>
  <si>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</si>
  <si>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</si>
  <si>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</si>
  <si>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</si>
  <si>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</si>
  <si>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</si>
  <si>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</si>
  <si>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</si>
  <si>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</si>
  <si>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</si>
  <si>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</si>
  <si>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</si>
  <si>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</si>
  <si>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</si>
  <si>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</si>
  <si>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</si>
  <si>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</si>
  <si>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</si>
  <si>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</si>
  <si>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</si>
  <si>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</si>
  <si>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</si>
  <si>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</si>
  <si>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</si>
  <si>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</si>
  <si>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</si>
  <si>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</si>
  <si>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</si>
  <si>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</si>
  <si>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</si>
  <si>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</si>
  <si>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</si>
  <si>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</si>
  <si>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</si>
  <si>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</si>
  <si>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</si>
  <si>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</si>
  <si>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</si>
  <si>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</si>
  <si>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</si>
  <si>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</si>
  <si>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</si>
  <si>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</si>
  <si>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</si>
  <si>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</si>
  <si>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</si>
  <si>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</si>
  <si>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</si>
  <si>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</si>
  <si>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</si>
  <si>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</si>
  <si>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</si>
  <si>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</si>
  <si>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</si>
  <si>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</si>
  <si>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</si>
  <si>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</si>
  <si>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</si>
  <si>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</si>
  <si>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</si>
  <si>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</si>
  <si>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</si>
  <si>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</si>
  <si>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</si>
  <si>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</si>
  <si>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</si>
  <si>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</si>
  <si>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</si>
  <si>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</si>
  <si>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</si>
  <si>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</si>
  <si>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</si>
  <si>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</si>
  <si>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</si>
  <si>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</si>
  <si>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</si>
  <si>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</si>
  <si>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</si>
  <si>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</si>
  <si>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</si>
  <si>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</si>
  <si>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</si>
  <si>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</si>
  <si>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</si>
  <si>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</si>
  <si>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</si>
  <si>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</si>
  <si>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</si>
  <si>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</si>
  <si>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</si>
  <si>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</si>
  <si>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</si>
  <si>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</si>
  <si>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</si>
  <si>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</si>
  <si>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</si>
  <si>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</si>
  <si>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</si>
  <si>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</si>
  <si>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</si>
  <si>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</si>
  <si>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</si>
  <si>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</si>
  <si>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</si>
  <si>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</si>
  <si>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</si>
  <si>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</si>
  <si>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</si>
  <si>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</si>
  <si>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</si>
  <si>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</si>
  <si>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</si>
  <si>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</si>
  <si>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</si>
  <si>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</si>
  <si>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</si>
  <si>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</si>
  <si>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</si>
  <si>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</si>
  <si>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</si>
  <si>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</si>
  <si>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</si>
  <si>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</si>
  <si>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</si>
  <si>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</si>
  <si>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</si>
  <si>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</si>
  <si>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</si>
  <si>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</si>
  <si>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</si>
  <si>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</si>
  <si>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</si>
  <si>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</si>
  <si>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</si>
  <si>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</si>
  <si>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</si>
  <si>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</si>
  <si>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</si>
  <si>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</si>
  <si>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</si>
  <si>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</si>
  <si>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</si>
  <si>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</si>
  <si>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</si>
  <si>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</si>
  <si>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</si>
  <si>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</si>
  <si>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</si>
  <si>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</si>
  <si>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</si>
  <si>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</si>
  <si>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</si>
  <si>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</si>
  <si>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</si>
  <si>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</si>
  <si>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</si>
  <si>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</si>
  <si>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</si>
  <si>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</si>
  <si>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</si>
  <si>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</si>
  <si>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</si>
  <si>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</si>
  <si>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</si>
  <si>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</si>
  <si>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</si>
  <si>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</si>
  <si>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</si>
  <si>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</si>
  <si>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</si>
  <si>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</si>
  <si>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</si>
  <si>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</si>
  <si>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</si>
  <si>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</si>
  <si>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</si>
  <si>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</si>
  <si>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</si>
  <si>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</si>
  <si>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</si>
  <si>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</si>
  <si>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</si>
  <si>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</si>
  <si>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</si>
  <si>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</si>
  <si>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</si>
  <si>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</si>
  <si>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</si>
  <si>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</si>
  <si>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</si>
  <si>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</si>
  <si>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</si>
  <si>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</si>
  <si>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</si>
  <si>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</si>
  <si>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</si>
  <si>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</si>
  <si>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</si>
  <si>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</si>
  <si>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</si>
  <si>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</si>
  <si>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</si>
  <si>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</si>
  <si>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</si>
  <si>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</si>
  <si>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</si>
  <si>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</si>
  <si>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</si>
  <si>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</si>
  <si>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</si>
  <si>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</si>
  <si>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</si>
  <si>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</si>
  <si>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</si>
  <si>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</si>
  <si>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</si>
  <si>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</si>
  <si>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</si>
  <si>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</si>
  <si>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</si>
  <si>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</si>
  <si>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</si>
  <si>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</si>
  <si>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</si>
  <si>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</si>
  <si>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</si>
  <si>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</si>
  <si>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</si>
  <si>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</si>
  <si>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</si>
  <si>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</si>
  <si>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</si>
  <si>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</si>
  <si>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</si>
  <si>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</si>
  <si>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</si>
  <si>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</si>
  <si>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</si>
  <si>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</si>
  <si>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</si>
  <si>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</si>
  <si>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</si>
  <si>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</si>
  <si>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</si>
  <si>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</si>
  <si>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</si>
  <si>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</si>
  <si>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</si>
  <si>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</si>
  <si>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</si>
  <si>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</si>
  <si>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</si>
  <si>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</si>
  <si>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</si>
  <si>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</si>
  <si>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</si>
  <si>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</si>
  <si>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</si>
  <si>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</si>
  <si>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</si>
  <si>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</si>
  <si>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</si>
  <si>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</si>
  <si>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</si>
  <si>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</si>
  <si>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</si>
  <si>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</si>
  <si>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</si>
  <si>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</si>
  <si>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</si>
  <si>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</si>
  <si>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</si>
  <si>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</si>
  <si>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</si>
  <si>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</si>
  <si>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</si>
  <si>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</si>
  <si>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</si>
  <si>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</si>
  <si>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</si>
  <si>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</si>
  <si>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</si>
  <si>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</si>
  <si>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</si>
  <si>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</si>
  <si>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</si>
  <si>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</si>
  <si>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</si>
  <si>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</si>
  <si>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</si>
  <si>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</si>
  <si>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</si>
  <si>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</si>
  <si>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</si>
  <si>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</si>
  <si>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</si>
  <si>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</si>
  <si>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</si>
  <si>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</si>
  <si>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</si>
  <si>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</si>
  <si>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</si>
  <si>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</si>
  <si>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</si>
  <si>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</si>
  <si>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</si>
  <si>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</si>
  <si>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</si>
  <si>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</si>
  <si>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</si>
  <si>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</si>
  <si>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</si>
  <si>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</si>
  <si>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</si>
  <si>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</si>
  <si>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</si>
  <si>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</si>
  <si>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</si>
  <si>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</si>
  <si>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</si>
  <si>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</si>
  <si>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</si>
  <si>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</si>
  <si>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</si>
  <si>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</si>
  <si>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</si>
  <si>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</si>
  <si>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</si>
  <si>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</si>
  <si>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</si>
  <si>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</si>
  <si>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</si>
  <si>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</si>
  <si>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</si>
  <si>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</si>
  <si>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</si>
  <si>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</si>
  <si>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</si>
  <si>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</si>
  <si>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</si>
  <si>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</si>
  <si>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</si>
  <si>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</si>
  <si>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</si>
  <si>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</si>
  <si>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</si>
  <si>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</si>
  <si>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</si>
  <si>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</si>
  <si>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</si>
  <si>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</si>
  <si>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</si>
  <si>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</si>
  <si>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</si>
  <si>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</si>
  <si>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</si>
  <si>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</si>
  <si>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</si>
  <si>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</si>
  <si>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</si>
  <si>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</si>
  <si>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</si>
  <si>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</si>
  <si>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</si>
  <si>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</si>
  <si>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</si>
  <si>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</si>
  <si>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</si>
  <si>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</si>
  <si>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</si>
  <si>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</si>
  <si>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</si>
  <si>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</si>
  <si>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</si>
  <si>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</si>
  <si>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</si>
  <si>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</si>
  <si>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</si>
  <si>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</si>
  <si>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</si>
  <si>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</si>
  <si>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</si>
  <si>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</si>
  <si>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</si>
  <si>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</si>
  <si>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</si>
  <si>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</si>
  <si>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</si>
  <si>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</si>
  <si>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</si>
  <si>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</si>
  <si>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</si>
  <si>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</si>
  <si>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</si>
  <si>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</si>
  <si>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</si>
  <si>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</si>
  <si>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</si>
  <si>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</si>
  <si>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</si>
  <si>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</si>
  <si>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</si>
  <si>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</si>
  <si>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</si>
  <si>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</si>
  <si>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</si>
  <si>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</si>
  <si>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</si>
  <si>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</si>
  <si>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</si>
  <si>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</si>
  <si>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</si>
  <si>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</si>
  <si>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</si>
  <si>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</si>
  <si>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</si>
  <si>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</si>
  <si>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</si>
  <si>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</si>
  <si>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</si>
  <si>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</si>
  <si>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</si>
  <si>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</si>
  <si>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</si>
  <si>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</si>
  <si>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</si>
  <si>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</si>
  <si>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</si>
  <si>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</si>
  <si>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</si>
  <si>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</si>
  <si>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</si>
  <si>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</si>
  <si>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</si>
  <si>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</si>
  <si>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</si>
  <si>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</si>
  <si>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</si>
  <si>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</si>
  <si>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</si>
  <si>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</si>
  <si>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</si>
  <si>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</si>
  <si>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</si>
  <si>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</si>
  <si>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</si>
  <si>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</si>
  <si>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</si>
  <si>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</si>
  <si>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</si>
  <si>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</si>
  <si>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</si>
  <si>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</si>
  <si>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</si>
  <si>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</si>
  <si>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</si>
  <si>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</si>
  <si>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</si>
  <si>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</si>
  <si>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</si>
  <si>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</si>
  <si>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</si>
  <si>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</si>
  <si>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</si>
  <si>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</si>
  <si>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</si>
  <si>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</si>
  <si>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</si>
  <si>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</si>
  <si>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</si>
  <si>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</si>
  <si>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</si>
  <si>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</si>
  <si>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</si>
  <si>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</si>
  <si>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</si>
  <si>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</si>
  <si>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</si>
  <si>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</si>
  <si>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</si>
  <si>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</si>
  <si>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</si>
  <si>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</si>
  <si>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</si>
  <si>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</si>
  <si>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</si>
  <si>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</si>
  <si>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</si>
  <si>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</si>
  <si>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</si>
  <si>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</si>
  <si>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</si>
  <si>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</si>
  <si>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</si>
  <si>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</si>
  <si>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</si>
  <si>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</si>
  <si>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</si>
  <si>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</si>
  <si>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</si>
  <si>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</si>
  <si>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</si>
  <si>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</si>
  <si>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</si>
  <si>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</si>
  <si>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</si>
  <si>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</si>
  <si>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</si>
  <si>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</si>
  <si>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</si>
  <si>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</si>
  <si>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</si>
  <si>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</si>
  <si>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</si>
  <si>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</si>
  <si>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</si>
  <si>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</si>
  <si>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</si>
  <si>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</si>
  <si>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</si>
  <si>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</si>
  <si>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</si>
  <si>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</si>
  <si>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</si>
  <si>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</si>
  <si>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</si>
  <si>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</si>
  <si>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</si>
  <si>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</si>
  <si>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</si>
  <si>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</si>
  <si>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</si>
  <si>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</si>
  <si>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</si>
  <si>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</si>
  <si>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</si>
  <si>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</si>
  <si>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</si>
  <si>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</si>
  <si>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</si>
  <si>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</si>
  <si>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</si>
  <si>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</si>
  <si>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</si>
  <si>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</si>
  <si>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</si>
  <si>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</si>
  <si>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</si>
  <si>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</si>
  <si>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</si>
  <si>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</si>
  <si>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</si>
  <si>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</si>
  <si>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</si>
  <si>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</si>
  <si>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</si>
  <si>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</si>
  <si>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</si>
  <si>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</si>
  <si>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</si>
  <si>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</si>
  <si>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</si>
  <si>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</si>
  <si>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</si>
  <si>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</si>
  <si>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</si>
  <si>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</si>
  <si>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</si>
  <si>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</si>
  <si>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</si>
  <si>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</si>
  <si>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</si>
  <si>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</si>
  <si>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</si>
  <si>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</si>
  <si>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</si>
  <si>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</si>
  <si>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</si>
  <si>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</si>
  <si>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</si>
  <si>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</si>
  <si>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</si>
  <si>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</si>
  <si>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</si>
  <si>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</si>
  <si>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</si>
  <si>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</si>
  <si>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</si>
  <si>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</si>
  <si>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</si>
  <si>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</si>
  <si>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</si>
  <si>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</si>
  <si>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</si>
  <si>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</si>
  <si>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</si>
  <si>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</si>
  <si>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</si>
  <si>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</si>
  <si>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</si>
  <si>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</si>
  <si>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</si>
  <si>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</si>
  <si>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</si>
  <si>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</si>
  <si>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</si>
  <si>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</si>
  <si>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</si>
  <si>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</si>
  <si>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</si>
  <si>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</si>
  <si>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</si>
  <si>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</si>
  <si>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</si>
  <si>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</si>
  <si>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</si>
  <si>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</si>
  <si>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</si>
  <si>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</si>
  <si>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</si>
  <si>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</si>
  <si>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</si>
  <si>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</si>
  <si>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</si>
  <si>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</si>
  <si>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</si>
  <si>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</si>
  <si>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</si>
  <si>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</si>
  <si>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</si>
  <si>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</si>
  <si>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</si>
  <si>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</si>
  <si>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</si>
  <si>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</si>
  <si>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</si>
  <si>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</si>
  <si>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</si>
  <si>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</si>
  <si>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</si>
  <si>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</si>
  <si>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</si>
  <si>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</si>
  <si>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</si>
  <si>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</si>
  <si>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</si>
  <si>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</si>
  <si>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</si>
  <si>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</si>
  <si>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</si>
  <si>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</si>
  <si>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</si>
  <si>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</si>
  <si>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</si>
  <si>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</si>
  <si>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</si>
  <si>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</si>
  <si>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</si>
  <si>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</si>
  <si>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</si>
  <si>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</si>
  <si>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</si>
  <si>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</si>
  <si>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</si>
  <si>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</si>
  <si>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</si>
  <si>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</si>
  <si>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</si>
  <si>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</si>
  <si>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</si>
  <si>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</si>
  <si>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</si>
  <si>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</si>
  <si>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</si>
  <si>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</si>
  <si>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</si>
  <si>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</si>
  <si>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</si>
  <si>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</si>
  <si>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</si>
  <si>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</si>
  <si>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</si>
  <si>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</si>
  <si>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</si>
  <si>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</si>
  <si>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</si>
  <si>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</si>
  <si>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</si>
  <si>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</si>
  <si>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</si>
  <si>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</si>
  <si>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</si>
  <si>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</si>
  <si>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</si>
  <si>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</si>
  <si>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</si>
  <si>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</si>
  <si>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</si>
  <si>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</si>
  <si>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</si>
  <si>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</si>
  <si>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</si>
  <si>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</si>
  <si>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</si>
  <si>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</si>
  <si>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</si>
  <si>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</si>
  <si>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</si>
  <si>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</si>
  <si>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</si>
  <si>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</si>
  <si>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</si>
  <si>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</si>
  <si>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</si>
  <si>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</si>
  <si>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</si>
  <si>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</si>
  <si>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</si>
  <si>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</si>
  <si>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</si>
  <si>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</si>
  <si>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</si>
  <si>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</si>
  <si>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</si>
  <si>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</si>
  <si>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</si>
  <si>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</si>
  <si>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</si>
  <si>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</si>
  <si>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</si>
  <si>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</si>
  <si>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</si>
  <si>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</si>
  <si>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</si>
  <si>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</si>
  <si>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</si>
  <si>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</si>
  <si>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</si>
  <si>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</si>
  <si>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</si>
  <si>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</si>
  <si>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</si>
  <si>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</si>
  <si>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</si>
  <si>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</si>
  <si>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</si>
  <si>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</si>
  <si>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</si>
  <si>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</si>
  <si>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</si>
  <si>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</si>
  <si>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</si>
  <si>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</si>
  <si>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</si>
  <si>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</si>
  <si>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</si>
  <si>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</si>
  <si>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</si>
  <si>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</si>
  <si>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</si>
  <si>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</si>
  <si>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</si>
  <si>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</si>
  <si>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</si>
  <si>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</si>
  <si>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</si>
  <si>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</si>
  <si>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</si>
  <si>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</si>
  <si>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</si>
  <si>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</si>
  <si>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</si>
  <si>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</si>
  <si>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</si>
  <si>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</si>
  <si>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</si>
  <si>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</si>
  <si>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</si>
  <si>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</si>
  <si>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</si>
  <si>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</si>
  <si>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</si>
  <si>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</si>
  <si>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</si>
  <si>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</si>
  <si>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</si>
  <si>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</si>
  <si>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</si>
  <si>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</si>
  <si>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</si>
  <si>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</si>
  <si>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</si>
  <si>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</si>
  <si>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</si>
  <si>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</si>
  <si>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</si>
  <si>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</si>
  <si>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</si>
  <si>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</si>
  <si>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</si>
  <si>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</si>
  <si>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</si>
  <si>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</si>
  <si>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</si>
  <si>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</si>
  <si>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</si>
  <si>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</si>
  <si>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</si>
  <si>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</si>
  <si>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</si>
  <si>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</si>
  <si>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</si>
  <si>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</si>
  <si>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</si>
  <si>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</si>
  <si>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</si>
  <si>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</si>
  <si>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</si>
  <si>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</si>
  <si>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</si>
  <si>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</si>
  <si>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</si>
  <si>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</si>
  <si>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</si>
  <si>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</si>
  <si>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</si>
  <si>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</si>
  <si>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</si>
  <si>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</si>
  <si>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</si>
  <si>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</si>
  <si>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</si>
  <si>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</si>
  <si>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</si>
  <si>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</si>
  <si>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</si>
  <si>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</si>
  <si>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</si>
  <si>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</si>
  <si>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</si>
  <si>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</si>
  <si>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</si>
  <si>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</si>
  <si>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</si>
  <si>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</si>
  <si>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</si>
  <si>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</si>
  <si>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</si>
  <si>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</si>
  <si>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</si>
  <si>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</si>
  <si>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</si>
  <si>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</si>
  <si>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</si>
  <si>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</si>
  <si>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</si>
  <si>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</si>
  <si>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</si>
  <si>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</si>
  <si>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</si>
  <si>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</si>
  <si>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</si>
  <si>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</si>
  <si>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</si>
  <si>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</si>
  <si>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</si>
  <si>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</si>
  <si>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</si>
  <si>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</si>
  <si>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</si>
  <si>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</si>
  <si>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</si>
  <si>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</si>
  <si>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</si>
  <si>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</si>
  <si>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</si>
  <si>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</si>
  <si>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</si>
  <si>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</si>
  <si>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</si>
  <si>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</si>
  <si>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</si>
  <si>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</si>
  <si>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</si>
  <si>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</si>
  <si>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</si>
  <si>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</si>
  <si>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</si>
  <si>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</si>
  <si>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</si>
  <si>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</si>
  <si>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</si>
  <si>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</si>
  <si>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</si>
  <si>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</si>
  <si>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</si>
  <si>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</si>
  <si>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</si>
  <si>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</si>
  <si>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</si>
  <si>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</si>
  <si>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</si>
  <si>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</si>
  <si>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</si>
  <si>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</si>
  <si>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</si>
  <si>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</si>
  <si>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</si>
  <si>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</si>
  <si>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</si>
  <si>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</si>
  <si>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</si>
  <si>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</si>
  <si>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</si>
  <si>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</si>
  <si>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</si>
  <si>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</si>
  <si>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</si>
  <si>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</si>
  <si>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</si>
  <si>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</si>
  <si>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</si>
  <si>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</si>
  <si>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</si>
  <si>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</si>
  <si>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</si>
  <si>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</si>
  <si>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</si>
  <si>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</si>
  <si>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</si>
  <si>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</si>
  <si>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</si>
  <si>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</si>
  <si>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</si>
  <si>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</si>
  <si>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</si>
  <si>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</si>
  <si>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</si>
  <si>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</si>
  <si>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</si>
  <si>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</si>
  <si>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</si>
  <si>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</si>
  <si>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</si>
  <si>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</si>
  <si>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</si>
  <si>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</si>
  <si>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</si>
  <si>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</si>
  <si>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</si>
  <si>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</si>
  <si>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</si>
  <si>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</si>
  <si>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</si>
  <si>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</si>
  <si>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</si>
  <si>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</si>
  <si>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</si>
  <si>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</si>
  <si>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</si>
  <si>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</si>
  <si>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</si>
  <si>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</si>
  <si>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</si>
  <si>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</si>
  <si>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</si>
  <si>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</si>
  <si>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</si>
  <si>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</si>
  <si>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</si>
  <si>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</si>
  <si>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</si>
  <si>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</si>
  <si>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</si>
  <si>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</si>
  <si>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</si>
  <si>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</si>
  <si>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</si>
  <si>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</si>
  <si>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</si>
  <si>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</si>
  <si>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</si>
  <si>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</si>
  <si>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</si>
  <si>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</si>
  <si>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</si>
  <si>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</si>
  <si>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</si>
  <si>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</si>
  <si>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</si>
  <si>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</si>
  <si>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</si>
  <si>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</si>
  <si>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</si>
  <si>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</si>
  <si>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</si>
  <si>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</si>
  <si>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</si>
  <si>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</si>
  <si>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</si>
  <si>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</si>
  <si>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</si>
  <si>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</si>
  <si>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</si>
  <si>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</si>
  <si>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</si>
  <si>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</si>
  <si>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</si>
  <si>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</si>
  <si>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</si>
  <si>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</si>
  <si>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</si>
  <si>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</si>
  <si>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</si>
  <si>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</si>
  <si>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</si>
  <si>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</si>
  <si>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</si>
  <si>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</si>
  <si>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</si>
  <si>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</si>
  <si>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</si>
  <si>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</si>
  <si>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</si>
  <si>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</si>
  <si>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</si>
  <si>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</si>
  <si>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</si>
  <si>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</si>
  <si>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</si>
  <si>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</si>
  <si>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</si>
  <si>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</si>
  <si>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</si>
  <si>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</si>
  <si>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</si>
  <si>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</si>
  <si>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</si>
  <si>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</si>
  <si>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</si>
  <si>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</si>
  <si>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</si>
  <si>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</si>
  <si>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</si>
  <si>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</si>
  <si>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</si>
  <si>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</si>
  <si>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</si>
  <si>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</si>
  <si>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</si>
  <si>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</si>
  <si>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</si>
  <si>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</si>
  <si>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</si>
  <si>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</si>
  <si>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</si>
  <si>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</si>
  <si>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</si>
  <si>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</si>
  <si>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</si>
  <si>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</si>
  <si>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</si>
  <si>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</si>
  <si>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</si>
  <si>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</si>
  <si>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</si>
  <si>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</si>
  <si>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</si>
  <si>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</si>
  <si>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</si>
  <si>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</si>
  <si>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</si>
  <si>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</si>
  <si>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</si>
  <si>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</si>
  <si>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</si>
  <si>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</si>
  <si>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</si>
  <si>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</si>
  <si>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</si>
  <si>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</si>
  <si>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</si>
  <si>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</si>
  <si>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</si>
  <si>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</si>
  <si>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</si>
  <si>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</si>
  <si>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</si>
  <si>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</si>
  <si>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</si>
  <si>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</si>
  <si>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</si>
  <si>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</si>
  <si>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</si>
  <si>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</si>
  <si>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</si>
  <si>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</si>
  <si>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</si>
  <si>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</si>
  <si>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</si>
  <si>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</si>
  <si>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</si>
  <si>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</si>
  <si>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</si>
  <si>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</si>
  <si>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</si>
  <si>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</si>
  <si>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</si>
  <si>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</si>
  <si>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</si>
  <si>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</si>
  <si>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</si>
  <si>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</si>
  <si>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</si>
  <si>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</si>
  <si>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</si>
  <si>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</si>
  <si>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</si>
  <si>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</si>
  <si>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</si>
  <si>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</si>
  <si>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</si>
  <si>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</si>
  <si>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</si>
  <si>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</si>
  <si>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</si>
  <si>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</si>
  <si>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</si>
  <si>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</si>
  <si>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</si>
  <si>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</si>
  <si>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</si>
  <si>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</si>
  <si>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</si>
  <si>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</si>
  <si>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</si>
  <si>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</si>
  <si>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</si>
  <si>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</si>
  <si>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</si>
  <si>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</si>
  <si>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</si>
  <si>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</si>
  <si>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</si>
  <si>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</si>
  <si>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</si>
  <si>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</si>
  <si>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</si>
  <si>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</si>
  <si>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</si>
  <si>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</si>
  <si>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</si>
  <si>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</si>
  <si>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</si>
  <si>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</si>
  <si>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</si>
  <si>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</si>
  <si>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</si>
  <si>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</si>
  <si>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</si>
  <si>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</si>
  <si>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</si>
  <si>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</si>
  <si>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</si>
  <si>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</si>
  <si>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</si>
  <si>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</si>
  <si>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</si>
  <si>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</si>
  <si>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</si>
  <si>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</si>
  <si>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</si>
  <si>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</si>
  <si>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</si>
  <si>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</si>
  <si>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</si>
  <si>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</si>
  <si>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</si>
  <si>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</si>
  <si>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</si>
  <si>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</si>
  <si>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</si>
  <si>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</si>
  <si>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</si>
  <si>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</si>
  <si>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</si>
  <si>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</si>
  <si>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</si>
  <si>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</si>
  <si>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</si>
  <si>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</si>
  <si>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</si>
  <si>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</si>
  <si>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</si>
  <si>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</si>
  <si>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</si>
  <si>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</si>
  <si>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</si>
  <si>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</si>
  <si>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</si>
  <si>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</si>
  <si>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</si>
  <si>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</si>
  <si>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</si>
  <si>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</si>
  <si>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</si>
  <si>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</si>
  <si>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</si>
  <si>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</si>
  <si>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</si>
  <si>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</si>
  <si>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</si>
  <si>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</si>
  <si>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</si>
  <si>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</si>
  <si>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</si>
  <si>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</si>
  <si>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</si>
  <si>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</si>
  <si>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</si>
  <si>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</si>
  <si>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</si>
  <si>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</si>
  <si>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</si>
  <si>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</si>
  <si>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</si>
  <si>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</si>
  <si>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</si>
  <si>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</si>
  <si>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</si>
  <si>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</si>
  <si>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</si>
  <si>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</si>
  <si>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</si>
  <si>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</si>
  <si>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</si>
  <si>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</si>
  <si>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</si>
  <si>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</si>
  <si>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</si>
  <si>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</si>
  <si>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</si>
  <si>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</si>
  <si>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</si>
  <si>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</si>
  <si>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</si>
  <si>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</si>
  <si>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</si>
  <si>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</si>
  <si>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</si>
  <si>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</si>
  <si>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</si>
  <si>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</si>
  <si>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</si>
  <si>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</si>
  <si>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</si>
  <si>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</si>
  <si>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</si>
  <si>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</si>
  <si>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</si>
  <si>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</si>
  <si>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</si>
  <si>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</si>
  <si>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</si>
  <si>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</si>
  <si>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</si>
  <si>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</si>
  <si>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</si>
  <si>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</si>
  <si>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</si>
  <si>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</si>
  <si>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</si>
  <si>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</si>
  <si>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</si>
  <si>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</si>
  <si>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</si>
  <si>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</si>
  <si>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</si>
  <si>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</si>
  <si>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</si>
  <si>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</si>
  <si>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</si>
  <si>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</si>
  <si>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</si>
  <si>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</si>
  <si>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</si>
  <si>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</si>
  <si>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</si>
  <si>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</si>
  <si>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</si>
  <si>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</si>
  <si>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</si>
  <si>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</si>
  <si>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</si>
  <si>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</si>
  <si>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</si>
  <si>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</si>
  <si>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</si>
  <si>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</si>
  <si>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</si>
  <si>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</si>
  <si>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</si>
  <si>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</si>
  <si>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</si>
  <si>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</si>
  <si>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</si>
  <si>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</si>
  <si>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</si>
  <si>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</si>
  <si>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</si>
  <si>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</si>
  <si>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</si>
  <si>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</si>
  <si>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</si>
  <si>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</si>
  <si>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</si>
  <si>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</si>
  <si>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</si>
  <si>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</si>
  <si>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</si>
  <si>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</si>
  <si>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</si>
  <si>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</si>
  <si>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</si>
  <si>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</si>
  <si>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</si>
  <si>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</si>
  <si>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</si>
  <si>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</si>
  <si>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</si>
  <si>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</si>
  <si>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</si>
  <si>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</si>
  <si>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</si>
  <si>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</si>
  <si>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</si>
  <si>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</si>
  <si>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</si>
  <si>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</si>
  <si>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</si>
  <si>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</si>
  <si>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</si>
  <si>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</si>
  <si>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</si>
  <si>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</si>
  <si>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</si>
  <si>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</si>
  <si>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</si>
  <si>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</si>
  <si>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</si>
  <si>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</si>
  <si>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</si>
  <si>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</si>
  <si>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</si>
  <si>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</si>
  <si>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</si>
  <si>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</si>
  <si>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</si>
  <si>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</si>
  <si>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</si>
  <si>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</si>
  <si>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</si>
  <si>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</si>
  <si>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</si>
  <si>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</si>
  <si>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</si>
  <si>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</si>
  <si>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</si>
  <si>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</si>
  <si>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</si>
  <si>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</si>
  <si>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</si>
  <si>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</si>
  <si>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</si>
  <si>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</si>
  <si>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</si>
  <si>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</si>
  <si>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</si>
  <si>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</si>
  <si>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</si>
  <si>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</si>
  <si>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</si>
  <si>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</si>
  <si>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</si>
  <si>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</si>
  <si>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</si>
  <si>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</si>
  <si>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</si>
  <si>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</si>
  <si>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</si>
  <si>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</si>
  <si>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</si>
  <si>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</si>
  <si>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</si>
  <si>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</si>
  <si>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</si>
  <si>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</si>
  <si>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</si>
  <si>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</si>
  <si>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</si>
  <si>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</si>
  <si>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</si>
  <si>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</si>
  <si>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</si>
  <si>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</si>
  <si>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</si>
  <si>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</si>
  <si>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</si>
  <si>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</si>
  <si>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</si>
  <si>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</si>
  <si>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</si>
  <si>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</si>
  <si>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</si>
  <si>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</si>
  <si>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</si>
  <si>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</si>
  <si>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</si>
  <si>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</si>
  <si>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</si>
  <si>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</si>
  <si>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</si>
  <si>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</si>
  <si>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</si>
  <si>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</si>
  <si>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</si>
  <si>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</si>
  <si>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</si>
  <si>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</si>
  <si>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</si>
  <si>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</si>
  <si>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</si>
  <si>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</si>
  <si>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</si>
  <si>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</si>
  <si>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</si>
  <si>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</si>
  <si>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</si>
  <si>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</si>
  <si>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</si>
  <si>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</si>
  <si>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</si>
  <si>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</si>
  <si>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</si>
  <si>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</si>
  <si>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</si>
  <si>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</si>
  <si>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</si>
  <si>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</si>
  <si>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</si>
  <si>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</si>
  <si>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</si>
  <si>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</si>
  <si>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</si>
  <si>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</si>
  <si>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</si>
  <si>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</si>
  <si>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</si>
  <si>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</si>
  <si>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</si>
  <si>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</si>
  <si>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</si>
  <si>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</si>
  <si>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</si>
  <si>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</si>
  <si>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</si>
  <si>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</si>
  <si>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</si>
  <si>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</si>
  <si>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</si>
  <si>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</si>
  <si>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</si>
  <si>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</si>
  <si>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</si>
  <si>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</si>
  <si>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</si>
  <si>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</si>
  <si>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</si>
  <si>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</si>
  <si>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</si>
  <si>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</si>
  <si>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</si>
  <si>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</si>
  <si>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</si>
  <si>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</si>
  <si>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</si>
  <si>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</si>
  <si>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</si>
  <si>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</si>
  <si>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</si>
  <si>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</si>
  <si>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</si>
  <si>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</si>
  <si>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</si>
  <si>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</si>
  <si>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</si>
  <si>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</si>
  <si>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</si>
  <si>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</si>
  <si>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</si>
  <si>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</si>
  <si>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</si>
  <si>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</si>
  <si>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</si>
  <si>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</si>
  <si>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</si>
  <si>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</si>
  <si>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</si>
  <si>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</si>
  <si>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</si>
  <si>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</si>
  <si>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</si>
  <si>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</si>
  <si>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</si>
  <si>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</si>
  <si>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</si>
  <si>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</si>
  <si>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</si>
  <si>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</si>
  <si>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</si>
  <si>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</si>
  <si>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</si>
  <si>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</si>
  <si>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</si>
  <si>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</si>
  <si>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</si>
  <si>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</si>
  <si>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</si>
  <si>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</si>
  <si>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</si>
  <si>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</si>
  <si>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</si>
  <si>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</si>
  <si>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</si>
  <si>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</si>
  <si>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</si>
  <si>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</si>
  <si>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</si>
  <si>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</si>
  <si>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</si>
  <si>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</si>
  <si>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</si>
  <si>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</si>
  <si>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</si>
  <si>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</si>
  <si>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</si>
  <si>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</si>
  <si>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</si>
  <si>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</si>
  <si>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</si>
  <si>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</si>
  <si>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</si>
  <si>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</si>
  <si>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</si>
  <si>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</si>
  <si>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</si>
  <si>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</si>
  <si>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</si>
  <si>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</si>
  <si>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</si>
  <si>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</si>
  <si>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</si>
  <si>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</si>
  <si>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</si>
  <si>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</si>
  <si>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</si>
  <si>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</si>
  <si>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</si>
  <si>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</si>
  <si>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</si>
  <si>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</si>
  <si>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</si>
  <si>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</si>
  <si>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</si>
  <si>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</si>
  <si>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</si>
  <si>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</si>
  <si>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</si>
  <si>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</si>
  <si>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</si>
  <si>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</si>
  <si>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</si>
  <si>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</si>
  <si>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</si>
  <si>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</si>
  <si>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</si>
  <si>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</si>
  <si>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</si>
  <si>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</si>
  <si>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</si>
  <si>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</si>
  <si>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</si>
  <si>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</si>
  <si>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</si>
  <si>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</si>
  <si>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</si>
  <si>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</si>
  <si>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</si>
  <si>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</si>
  <si>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</si>
  <si>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</si>
  <si>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</si>
  <si>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</si>
  <si>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</si>
  <si>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</si>
  <si>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</si>
  <si>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</si>
  <si>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</si>
  <si>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</si>
  <si>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</si>
  <si>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</si>
  <si>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</si>
  <si>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</si>
  <si>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</si>
  <si>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</si>
  <si>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</si>
  <si>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</si>
  <si>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</si>
  <si>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</si>
  <si>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</si>
  <si>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</si>
  <si>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</si>
  <si>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</si>
  <si>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</si>
  <si>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</si>
  <si>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</si>
  <si>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</si>
  <si>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</si>
  <si>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</si>
  <si>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</si>
  <si>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</si>
  <si>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</si>
  <si>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</si>
  <si>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</si>
  <si>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</si>
  <si>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</si>
  <si>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</si>
  <si>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</si>
  <si>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</si>
  <si>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</si>
  <si>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</si>
  <si>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</si>
  <si>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</si>
  <si>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</si>
  <si>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</si>
  <si>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</si>
  <si>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</si>
  <si>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</si>
  <si>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</si>
  <si>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</si>
  <si>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</si>
  <si>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</si>
  <si>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</si>
  <si>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</si>
  <si>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</si>
  <si>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</si>
  <si>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</si>
  <si>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</si>
  <si>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</si>
  <si>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</si>
  <si>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</si>
  <si>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</si>
  <si>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</si>
  <si>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</si>
  <si>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</si>
  <si>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</si>
  <si>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</si>
  <si>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</si>
  <si>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</si>
  <si>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</si>
  <si>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</si>
  <si>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</si>
  <si>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</si>
  <si>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</si>
  <si>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</si>
  <si>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</si>
  <si>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</si>
  <si>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</si>
  <si>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</si>
  <si>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</si>
  <si>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</si>
  <si>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</si>
  <si>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</si>
  <si>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</si>
  <si>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</si>
  <si>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</si>
  <si>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</si>
  <si>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</si>
  <si>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</si>
  <si>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</si>
  <si>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</si>
  <si>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</si>
  <si>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</si>
  <si>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</si>
  <si>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</si>
  <si>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</si>
  <si>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</si>
  <si>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</si>
  <si>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</si>
  <si>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</si>
  <si>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</si>
  <si>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</si>
  <si>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</si>
  <si>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</si>
  <si>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</si>
  <si>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</si>
  <si>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</si>
  <si>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</si>
  <si>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</si>
  <si>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</si>
  <si>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</si>
  <si>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</si>
  <si>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</si>
  <si>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</si>
  <si>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</si>
  <si>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</si>
  <si>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</si>
  <si>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</si>
  <si>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</si>
  <si>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</si>
  <si>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</si>
  <si>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</si>
  <si>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</si>
  <si>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</si>
  <si>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</si>
  <si>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</si>
  <si>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</si>
  <si>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</si>
  <si>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</si>
  <si>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</si>
  <si>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</si>
  <si>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</si>
  <si>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</si>
  <si>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</si>
  <si>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</si>
  <si>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</si>
  <si>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</si>
  <si>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</si>
  <si>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</si>
  <si>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</si>
  <si>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</si>
  <si>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</si>
  <si>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</si>
  <si>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</si>
  <si>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</si>
  <si>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</si>
  <si>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</si>
  <si>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</si>
  <si>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</si>
  <si>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</si>
  <si>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</si>
  <si>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</si>
  <si>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</si>
  <si>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</si>
  <si>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</si>
  <si>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</si>
  <si>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</si>
  <si>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</si>
  <si>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</si>
  <si>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</si>
  <si>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</si>
  <si>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</si>
  <si>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</si>
  <si>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</si>
  <si>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</si>
  <si>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</si>
  <si>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</si>
  <si>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</si>
  <si>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</si>
  <si>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</si>
  <si>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</si>
  <si>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</si>
  <si>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</si>
  <si>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</si>
  <si>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</si>
  <si>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</si>
  <si>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</si>
  <si>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</si>
  <si>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</si>
  <si>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</si>
  <si>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</si>
  <si>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</si>
  <si>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</si>
  <si>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</si>
  <si>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</si>
  <si>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</si>
  <si>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</si>
  <si>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</si>
  <si>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</si>
  <si>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</si>
  <si>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</si>
  <si>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</si>
  <si>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</si>
  <si>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</si>
  <si>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</si>
  <si>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</si>
  <si>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</si>
  <si>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</si>
  <si>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</si>
  <si>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</si>
  <si>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</si>
  <si>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</si>
  <si>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</si>
  <si>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</si>
  <si>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</si>
  <si>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</si>
  <si>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</si>
  <si>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</si>
  <si>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</si>
  <si>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</si>
  <si>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</si>
  <si>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</si>
  <si>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</si>
  <si>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</si>
  <si>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</si>
  <si>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</si>
  <si>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</si>
  <si>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</si>
  <si>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</si>
  <si>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</si>
  <si>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</si>
  <si>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</si>
  <si>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</si>
  <si>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</si>
  <si>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</si>
  <si>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</si>
  <si>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</si>
  <si>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</si>
  <si>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</si>
  <si>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</si>
  <si>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</si>
  <si>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</si>
  <si>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</si>
  <si>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</si>
  <si>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</si>
  <si>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</si>
  <si>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</si>
  <si>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</si>
  <si>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</si>
  <si>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</si>
  <si>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</si>
  <si>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</si>
  <si>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</si>
  <si>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</si>
  <si>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</si>
  <si>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</si>
  <si>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</si>
  <si>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</si>
  <si>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</si>
  <si>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</si>
  <si>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</si>
  <si>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</si>
  <si>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</si>
  <si>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</si>
  <si>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</si>
  <si>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</si>
  <si>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</si>
  <si>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</si>
  <si>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</si>
  <si>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</si>
  <si>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</si>
  <si>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</si>
  <si>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</si>
  <si>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</si>
  <si>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</si>
  <si>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</si>
  <si>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</si>
  <si>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</si>
  <si>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</si>
  <si>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</si>
  <si>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</si>
  <si>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</si>
  <si>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</si>
  <si>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</si>
  <si>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</si>
  <si>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</si>
  <si>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</si>
  <si>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</si>
  <si>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</si>
  <si>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</si>
  <si>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</si>
  <si>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</si>
  <si>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</si>
  <si>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</si>
  <si>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</si>
  <si>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</si>
  <si>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</si>
  <si>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</si>
  <si>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</si>
  <si>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</si>
  <si>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</si>
  <si>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</si>
  <si>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</si>
  <si>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</si>
  <si>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</si>
  <si>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</si>
  <si>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</si>
  <si>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</si>
  <si>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</si>
  <si>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</si>
  <si>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</si>
  <si>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</si>
  <si>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</si>
  <si>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</si>
  <si>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</si>
  <si>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</si>
  <si>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</si>
  <si>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</si>
  <si>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</si>
  <si>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</si>
  <si>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</si>
  <si>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</si>
  <si>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</si>
  <si>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</si>
  <si>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</si>
  <si>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</si>
  <si>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</si>
  <si>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</si>
  <si>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</si>
  <si>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</si>
  <si>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</si>
  <si>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</si>
  <si>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</si>
  <si>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</si>
  <si>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</si>
  <si>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</si>
  <si>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</si>
  <si>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</si>
  <si>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</si>
  <si>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</si>
  <si>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</si>
  <si>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</si>
  <si>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</si>
  <si>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</si>
  <si>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</si>
  <si>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</si>
  <si>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</si>
  <si>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</si>
  <si>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</si>
  <si>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</si>
  <si>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</si>
  <si>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</si>
  <si>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</si>
  <si>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</si>
  <si>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</si>
  <si>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</si>
  <si>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</si>
  <si>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</si>
  <si>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</si>
  <si>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</si>
  <si>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</si>
  <si>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</si>
  <si>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</si>
  <si>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</si>
  <si>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</si>
  <si>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</si>
  <si>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</si>
  <si>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</si>
  <si>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</si>
  <si>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</si>
  <si>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</si>
  <si>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</si>
  <si>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</si>
  <si>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</si>
  <si>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</si>
  <si>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</si>
  <si>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</si>
  <si>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</si>
  <si>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</si>
  <si>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</si>
  <si>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</si>
  <si>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</si>
  <si>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</si>
  <si>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</si>
  <si>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</si>
  <si>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</si>
  <si>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</si>
  <si>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</si>
  <si>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</si>
  <si>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</si>
  <si>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</si>
  <si>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</si>
  <si>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</si>
  <si>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</si>
  <si>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</si>
  <si>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</si>
  <si>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</si>
  <si>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</si>
  <si>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</si>
  <si>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</si>
  <si>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</si>
  <si>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</si>
  <si>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</si>
  <si>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</si>
  <si>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</si>
  <si>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</si>
  <si>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</si>
  <si>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</si>
  <si>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</si>
  <si>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</si>
  <si>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</si>
  <si>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</si>
  <si>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</si>
  <si>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</si>
  <si>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</si>
  <si>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</si>
  <si>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</si>
  <si>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</si>
  <si>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</si>
  <si>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</si>
  <si>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</si>
  <si>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</si>
  <si>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</si>
  <si>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</si>
  <si>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</si>
  <si>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</si>
  <si>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</si>
  <si>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</si>
  <si>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</si>
  <si>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</si>
  <si>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</si>
  <si>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</si>
  <si>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</si>
  <si>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</si>
  <si>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</si>
  <si>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</si>
  <si>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</si>
  <si>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</si>
  <si>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</si>
  <si>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</si>
  <si>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</si>
  <si>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</si>
  <si>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</si>
  <si>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</si>
  <si>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</si>
  <si>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</si>
  <si>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</si>
  <si>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</si>
  <si>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</si>
  <si>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</si>
  <si>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</si>
  <si>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</si>
  <si>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</si>
  <si>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</si>
  <si>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</si>
  <si>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</si>
  <si>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</si>
  <si>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</si>
  <si>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</si>
  <si>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</si>
  <si>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</si>
  <si>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</si>
  <si>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</si>
  <si>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</si>
  <si>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</si>
  <si>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</si>
  <si>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</si>
  <si>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</si>
  <si>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</si>
  <si>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</si>
  <si>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</si>
  <si>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</si>
  <si>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</si>
  <si>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</si>
  <si>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</si>
  <si>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</si>
  <si>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</si>
  <si>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</si>
  <si>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</si>
  <si>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</si>
  <si>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</si>
  <si>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</si>
  <si>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</si>
  <si>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</si>
  <si>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</si>
  <si>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</si>
  <si>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</si>
  <si>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</si>
  <si>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</si>
  <si>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</si>
  <si>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</si>
  <si>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</si>
  <si>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</si>
  <si>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</si>
  <si>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</si>
  <si>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</si>
  <si>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</si>
  <si>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</si>
  <si>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</si>
  <si>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</si>
  <si>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</si>
  <si>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</si>
  <si>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</si>
  <si>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</si>
  <si>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</si>
  <si>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</si>
  <si>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</si>
  <si>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</si>
  <si>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</si>
  <si>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</si>
  <si>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</si>
  <si>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</si>
  <si>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</si>
  <si>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</si>
  <si>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</si>
  <si>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</si>
  <si>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</si>
  <si>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</si>
  <si>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</si>
  <si>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</si>
  <si>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</si>
  <si>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</si>
  <si>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</si>
  <si>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</si>
  <si>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</si>
  <si>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</si>
  <si>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</si>
  <si>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</si>
  <si>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</si>
  <si>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</si>
  <si>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</si>
  <si>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</si>
  <si>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</si>
  <si>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</si>
  <si>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</si>
  <si>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</si>
  <si>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</si>
  <si>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</si>
  <si>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</si>
  <si>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</si>
  <si>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</si>
  <si>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</si>
  <si>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</si>
  <si>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</si>
  <si>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</si>
  <si>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</si>
  <si>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</si>
  <si>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</si>
  <si>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</si>
  <si>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</si>
  <si>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</si>
  <si>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</si>
  <si>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</si>
  <si>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</si>
  <si>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</si>
  <si>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</si>
  <si>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</si>
  <si>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</si>
  <si>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</si>
  <si>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</si>
  <si>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</si>
  <si>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</si>
  <si>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</si>
  <si>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</si>
  <si>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</si>
  <si>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</si>
  <si>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</si>
  <si>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</si>
  <si>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</si>
  <si>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</si>
  <si>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</si>
  <si>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</si>
  <si>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</si>
  <si>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</si>
  <si>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</si>
  <si>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</si>
  <si>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</si>
  <si>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</si>
  <si>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</si>
  <si>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</si>
  <si>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</si>
  <si>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</si>
  <si>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</si>
  <si>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</si>
  <si>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</si>
  <si>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</si>
  <si>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</si>
  <si>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</si>
  <si>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</si>
  <si>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</si>
  <si>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</si>
  <si>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</si>
  <si>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</si>
  <si>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</si>
  <si>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</si>
  <si>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</si>
  <si>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</si>
  <si>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</si>
  <si>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</si>
  <si>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</si>
  <si>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</si>
  <si>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</si>
  <si>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</si>
  <si>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</si>
  <si>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</si>
  <si>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</si>
  <si>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</si>
  <si>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</si>
  <si>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</si>
  <si>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</si>
  <si>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</si>
  <si>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</si>
  <si>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</si>
  <si>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</si>
  <si>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</si>
  <si>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</si>
  <si>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</si>
  <si>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</si>
  <si>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</si>
  <si>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</si>
  <si>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</si>
  <si>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</si>
  <si>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</si>
  <si>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</si>
  <si>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</si>
  <si>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</si>
  <si>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</si>
  <si>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</si>
  <si>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</si>
  <si>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</si>
  <si>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</si>
  <si>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</si>
  <si>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</si>
  <si>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</si>
  <si>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</si>
  <si>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</si>
  <si>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</si>
  <si>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</si>
  <si>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</si>
  <si>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</si>
  <si>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</si>
  <si>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</si>
  <si>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</si>
  <si>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</si>
  <si>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</si>
  <si>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</si>
  <si>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</si>
  <si>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</si>
  <si>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</si>
  <si>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</si>
  <si>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</si>
  <si>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</si>
  <si>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</si>
  <si>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</si>
  <si>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</si>
  <si>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</si>
  <si>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</si>
  <si>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</si>
  <si>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</si>
  <si>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</si>
  <si>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</si>
  <si>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</si>
  <si>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</si>
  <si>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</si>
  <si>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</si>
  <si>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</si>
  <si>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</si>
  <si>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</si>
  <si>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</si>
  <si>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</si>
  <si>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</si>
  <si>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</si>
  <si>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</si>
  <si>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</si>
  <si>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</si>
  <si>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</si>
  <si>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</si>
  <si>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</si>
  <si>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</si>
  <si>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</si>
  <si>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</si>
  <si>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</si>
  <si>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</si>
  <si>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</si>
  <si>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</si>
  <si>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</si>
  <si>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</si>
  <si>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</si>
  <si>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</si>
  <si>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</si>
  <si>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</si>
  <si>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</si>
  <si>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</si>
  <si>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</si>
  <si>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</si>
  <si>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</si>
  <si>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</si>
  <si>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</si>
  <si>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</si>
  <si>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</si>
  <si>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</si>
  <si>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</si>
  <si>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</si>
  <si>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</si>
  <si>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</si>
  <si>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</si>
  <si>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</si>
  <si>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</si>
  <si>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</si>
  <si>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</si>
  <si>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</si>
  <si>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</si>
  <si>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</si>
  <si>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</si>
  <si>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</si>
  <si>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</si>
  <si>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</si>
  <si>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</si>
  <si>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</si>
  <si>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</si>
  <si>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</si>
  <si>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</si>
  <si>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</si>
  <si>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</si>
  <si>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</si>
  <si>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</si>
  <si>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</si>
  <si>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</si>
  <si>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</si>
  <si>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</si>
  <si>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</si>
  <si>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</si>
  <si>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</si>
  <si>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</si>
  <si>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</si>
  <si>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</si>
  <si>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</si>
  <si>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</si>
  <si>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</si>
  <si>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</si>
  <si>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</si>
  <si>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</si>
  <si>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</si>
  <si>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</si>
  <si>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</si>
  <si>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</si>
  <si>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</si>
  <si>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</si>
  <si>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</si>
  <si>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</si>
  <si>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</si>
  <si>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</si>
  <si>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</si>
  <si>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</si>
  <si>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</si>
  <si>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</si>
  <si>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</si>
  <si>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</si>
  <si>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</si>
  <si>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</si>
  <si>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</si>
  <si>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</si>
  <si>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</si>
  <si>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</si>
  <si>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</si>
  <si>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</si>
  <si>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</si>
  <si>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</si>
  <si>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</si>
  <si>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</si>
  <si>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</si>
  <si>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</si>
  <si>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</si>
  <si>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</si>
  <si>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</si>
  <si>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</si>
  <si>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</si>
  <si>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</si>
  <si>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</si>
  <si>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</si>
  <si>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</si>
  <si>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</si>
  <si>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</si>
  <si>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</si>
  <si>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</si>
  <si>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</si>
  <si>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</si>
  <si>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</si>
  <si>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</si>
  <si>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</si>
  <si>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</si>
  <si>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</si>
  <si>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</si>
  <si>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</si>
  <si>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</si>
  <si>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</si>
  <si>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</si>
  <si>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</si>
  <si>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</si>
  <si>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</si>
  <si>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</si>
  <si>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</si>
  <si>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</si>
  <si>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</si>
  <si>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</si>
  <si>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</si>
  <si>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</si>
  <si>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</si>
  <si>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</si>
  <si>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</si>
  <si>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</si>
  <si>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</si>
  <si>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</si>
  <si>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</si>
  <si>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</si>
  <si>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</si>
  <si>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</si>
  <si>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</si>
  <si>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</si>
  <si>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</si>
  <si>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</si>
  <si>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</si>
  <si>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</si>
  <si>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</si>
  <si>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</si>
  <si>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</si>
  <si>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</si>
  <si>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</si>
  <si>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</si>
  <si>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</si>
  <si>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</si>
  <si>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</si>
  <si>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</si>
  <si>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</si>
  <si>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</si>
  <si>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</si>
  <si>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</si>
  <si>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</si>
  <si>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</si>
  <si>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</si>
  <si>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</si>
  <si>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</si>
  <si>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</si>
  <si>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</si>
  <si>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</si>
  <si>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</si>
  <si>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</si>
  <si>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</si>
  <si>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</si>
  <si>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</si>
  <si>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</si>
  <si>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</si>
  <si>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</si>
  <si>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</si>
  <si>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</si>
  <si>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</si>
  <si>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</si>
  <si>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</si>
  <si>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</si>
  <si>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</si>
  <si>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</si>
  <si>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</si>
  <si>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</si>
  <si>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</si>
  <si>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</si>
  <si>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</si>
  <si>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</si>
  <si>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</si>
  <si>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</si>
  <si>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</si>
  <si>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</si>
  <si>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</si>
  <si>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</si>
  <si>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</si>
  <si>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</si>
  <si>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</si>
  <si>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</si>
  <si>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</si>
  <si>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</si>
  <si>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</si>
  <si>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</si>
  <si>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</si>
  <si>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</si>
  <si>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</si>
  <si>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</si>
  <si>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</si>
  <si>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</si>
  <si>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</si>
  <si>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</si>
  <si>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</si>
  <si>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</si>
  <si>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</si>
  <si>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</si>
  <si>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</si>
  <si>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</si>
  <si>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</si>
  <si>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</si>
  <si>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</si>
  <si>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</si>
  <si>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</si>
  <si>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</si>
  <si>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</si>
  <si>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</si>
  <si>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</si>
  <si>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</si>
  <si>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</si>
  <si>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</si>
  <si>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</si>
  <si>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</si>
  <si>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</si>
  <si>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</si>
  <si>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</si>
  <si>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</si>
  <si>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</si>
  <si>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</si>
  <si>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</si>
  <si>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</si>
  <si>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</si>
  <si>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</si>
  <si>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</si>
  <si>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</si>
  <si>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</si>
  <si>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</si>
  <si>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</si>
  <si>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</si>
  <si>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</si>
  <si>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</si>
  <si>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</si>
  <si>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</si>
  <si>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</si>
  <si>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</si>
  <si>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</si>
  <si>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</si>
  <si>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</si>
  <si>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</si>
  <si>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</si>
  <si>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</si>
  <si>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</si>
  <si>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</si>
  <si>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</si>
  <si>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</si>
  <si>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</si>
  <si>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</si>
  <si>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</si>
  <si>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</si>
  <si>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</si>
  <si>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</si>
  <si>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</si>
  <si>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</si>
  <si>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</si>
  <si>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</si>
  <si>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</si>
  <si>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</si>
  <si>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</si>
  <si>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</si>
  <si>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</si>
  <si>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</si>
  <si>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</si>
  <si>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</si>
  <si>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</si>
  <si>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</si>
  <si>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</si>
  <si>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</si>
  <si>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</si>
  <si>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</si>
  <si>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</si>
  <si>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</si>
  <si>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</si>
  <si>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</si>
  <si>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</si>
  <si>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</si>
  <si>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</si>
  <si>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</si>
  <si>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</si>
  <si>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</si>
  <si>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</si>
  <si>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</si>
  <si>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</si>
  <si>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</si>
  <si>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</si>
  <si>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</si>
  <si>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</si>
  <si>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</si>
  <si>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</si>
  <si>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</si>
  <si>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</si>
  <si>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</si>
  <si>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</si>
  <si>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</si>
  <si>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</si>
  <si>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</si>
  <si>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</si>
  <si>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</si>
  <si>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</si>
  <si>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</si>
  <si>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</si>
  <si>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</si>
  <si>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</si>
  <si>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</si>
  <si>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</si>
  <si>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</si>
  <si>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</si>
  <si>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</si>
  <si>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</si>
  <si>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</si>
  <si>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</si>
  <si>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</si>
  <si>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</si>
  <si>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</si>
  <si>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</si>
  <si>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</si>
  <si>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</si>
  <si>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</si>
  <si>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</si>
  <si>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</si>
  <si>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</si>
  <si>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</si>
  <si>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</si>
  <si>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</si>
  <si>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</si>
  <si>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</si>
  <si>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</si>
  <si>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</si>
  <si>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</si>
  <si>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</si>
  <si>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</si>
  <si>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</si>
  <si>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</si>
  <si>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</si>
  <si>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</si>
  <si>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</si>
  <si>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</si>
  <si>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</si>
  <si>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</si>
  <si>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</si>
  <si>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</si>
  <si>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</si>
  <si>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</si>
  <si>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</si>
  <si>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</si>
  <si>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</si>
  <si>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</si>
  <si>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</si>
  <si>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</si>
  <si>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</si>
  <si>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</si>
  <si>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</si>
  <si>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</si>
  <si>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</si>
  <si>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</si>
  <si>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</si>
  <si>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</si>
  <si>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</si>
  <si>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</si>
  <si>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</si>
  <si>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</si>
  <si>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</si>
  <si>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</si>
  <si>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</si>
  <si>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</si>
  <si>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</si>
  <si>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</si>
  <si>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</si>
  <si>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</si>
  <si>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</si>
  <si>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</si>
  <si>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</si>
  <si>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</si>
  <si>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</si>
  <si>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</si>
  <si>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</si>
  <si>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</si>
  <si>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</si>
  <si>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</si>
  <si>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</si>
  <si>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</si>
  <si>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</si>
  <si>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</si>
  <si>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</si>
  <si>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</si>
  <si>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</si>
  <si>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</si>
  <si>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</si>
  <si>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</si>
  <si>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</si>
  <si>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</si>
  <si>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</si>
  <si>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</si>
  <si>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</si>
  <si>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</si>
  <si>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</si>
  <si>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</si>
  <si>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</si>
  <si>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</si>
  <si>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</si>
  <si>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</si>
  <si>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</si>
  <si>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</si>
  <si>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</si>
  <si>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</si>
  <si>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</si>
  <si>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</si>
  <si>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</si>
  <si>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</si>
  <si>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</si>
  <si>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</si>
  <si>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</si>
  <si>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</si>
  <si>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</si>
  <si>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</si>
  <si>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</si>
  <si>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</si>
  <si>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</si>
  <si>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</si>
  <si>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</si>
  <si>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</si>
  <si>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</si>
  <si>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</si>
  <si>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</si>
  <si>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</si>
  <si>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</si>
  <si>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</si>
  <si>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</si>
  <si>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</si>
  <si>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</si>
  <si>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</si>
  <si>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</si>
  <si>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</si>
  <si>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</si>
  <si>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</si>
  <si>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</si>
  <si>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</si>
  <si>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</si>
  <si>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</si>
  <si>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</si>
  <si>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</si>
  <si>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</si>
  <si>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</si>
  <si>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</si>
  <si>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</si>
  <si>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</si>
  <si>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</si>
  <si>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</si>
  <si>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</si>
  <si>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</si>
  <si>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</si>
  <si>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</si>
  <si>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</si>
  <si>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</si>
  <si>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</si>
  <si>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</si>
  <si>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</si>
  <si>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</si>
  <si>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</si>
  <si>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</si>
  <si>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</si>
  <si>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</si>
  <si>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</si>
  <si>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</si>
  <si>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</si>
  <si>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</si>
  <si>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</si>
  <si>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</si>
  <si>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</si>
  <si>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</si>
  <si>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</si>
  <si>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</si>
  <si>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</si>
  <si>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</si>
  <si>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</si>
  <si>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</si>
  <si>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</si>
  <si>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</si>
  <si>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</si>
  <si>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</si>
  <si>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</si>
  <si>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</si>
  <si>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</si>
  <si>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</si>
  <si>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</si>
  <si>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</si>
  <si>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</si>
  <si>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</si>
  <si>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</si>
  <si>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</si>
  <si>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</si>
  <si>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</si>
  <si>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</si>
  <si>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</si>
  <si>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</si>
  <si>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</si>
  <si>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</si>
  <si>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</si>
  <si>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</si>
  <si>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</si>
  <si>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</si>
  <si>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</si>
  <si>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</si>
  <si>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</si>
  <si>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</si>
  <si>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</si>
  <si>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</si>
  <si>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</si>
  <si>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</si>
  <si>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</si>
  <si>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</si>
  <si>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</si>
  <si>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</si>
  <si>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</si>
  <si>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</si>
  <si>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</si>
  <si>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</si>
  <si>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</si>
  <si>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</si>
  <si>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</si>
  <si>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</si>
  <si>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</si>
  <si>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</si>
  <si>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</si>
  <si>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</si>
  <si>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</si>
  <si>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</si>
  <si>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</si>
  <si>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</si>
  <si>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</si>
  <si>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</si>
  <si>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</si>
  <si>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</si>
  <si>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</si>
  <si>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</si>
  <si>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</si>
  <si>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</si>
  <si>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</si>
  <si>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</si>
  <si>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</si>
  <si>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</si>
  <si>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</si>
  <si>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</si>
  <si>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</si>
  <si>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</si>
  <si>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</si>
  <si>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</si>
  <si>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</si>
  <si>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</si>
  <si>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</si>
  <si>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</si>
  <si>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</si>
  <si>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</si>
  <si>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</si>
  <si>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</si>
  <si>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</si>
  <si>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</si>
  <si>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</si>
  <si>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</si>
  <si>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</si>
  <si>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</si>
  <si>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</si>
  <si>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</si>
  <si>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</si>
  <si>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</si>
  <si>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</si>
  <si>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</si>
  <si>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</si>
  <si>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</si>
  <si>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</si>
  <si>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</si>
  <si>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</si>
  <si>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</si>
  <si>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</si>
  <si>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</si>
  <si>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</si>
  <si>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</si>
  <si>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</si>
  <si>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</si>
  <si>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</si>
  <si>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</si>
  <si>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</si>
  <si>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</si>
  <si>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</si>
  <si>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</si>
  <si>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</si>
  <si>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</si>
  <si>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</si>
  <si>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</si>
  <si>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</si>
  <si>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</si>
  <si>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</si>
  <si>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</si>
  <si>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</si>
  <si>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</si>
  <si>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</si>
  <si>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</si>
  <si>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</si>
  <si>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</si>
  <si>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</si>
  <si>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</si>
  <si>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</si>
  <si>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</si>
  <si>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</si>
  <si>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</si>
  <si>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</si>
  <si>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</si>
  <si>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</si>
  <si>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</si>
  <si>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</si>
  <si>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</si>
  <si>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</si>
  <si>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</si>
  <si>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</si>
  <si>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</si>
  <si>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</si>
  <si>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</si>
  <si>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</si>
  <si>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</si>
  <si>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</si>
  <si>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</si>
  <si>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</si>
  <si>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</si>
  <si>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</si>
  <si>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</si>
  <si>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</si>
  <si>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</si>
  <si>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</si>
  <si>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</si>
  <si>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</si>
  <si>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</si>
  <si>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</si>
  <si>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</si>
  <si>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</si>
  <si>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</si>
  <si>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</si>
  <si>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</si>
  <si>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</si>
  <si>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</si>
  <si>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</si>
  <si>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</si>
  <si>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</si>
  <si>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</si>
  <si>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</si>
  <si>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</si>
  <si>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</si>
  <si>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</si>
  <si>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</si>
  <si>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</si>
  <si>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</si>
  <si>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</si>
  <si>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</si>
  <si>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</si>
  <si>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</si>
  <si>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</si>
  <si>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</si>
  <si>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</si>
  <si>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</si>
  <si>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</si>
  <si>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</si>
  <si>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</si>
  <si>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</si>
  <si>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</si>
  <si>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</si>
  <si>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</si>
  <si>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</si>
  <si>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</si>
  <si>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</si>
  <si>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</si>
  <si>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</si>
  <si>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</si>
  <si>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</si>
  <si>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</si>
  <si>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</si>
  <si>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</si>
  <si>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</si>
  <si>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</si>
  <si>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</si>
  <si>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</si>
  <si>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</si>
  <si>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</si>
  <si>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</si>
  <si>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</si>
  <si>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</si>
  <si>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</si>
  <si>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</si>
  <si>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</si>
  <si>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</si>
  <si>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</si>
  <si>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</si>
  <si>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</si>
  <si>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</si>
  <si>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</si>
  <si>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</si>
  <si>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</si>
  <si>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</si>
  <si>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</si>
  <si>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</si>
  <si>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</si>
  <si>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</si>
  <si>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</si>
  <si>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</si>
  <si>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</si>
  <si>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</si>
  <si>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</si>
  <si>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</si>
  <si>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</si>
  <si>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</si>
  <si>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</si>
  <si>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</si>
  <si>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</si>
  <si>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</si>
  <si>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</si>
  <si>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</si>
  <si>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</si>
  <si>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</si>
  <si>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</si>
  <si>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</si>
  <si>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</si>
  <si>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</si>
  <si>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</si>
  <si>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</si>
  <si>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</si>
  <si>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</si>
  <si>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</si>
  <si>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</si>
  <si>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</si>
  <si>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</si>
  <si>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</si>
  <si>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</si>
  <si>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</si>
  <si>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</si>
  <si>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</si>
  <si>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</si>
  <si>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</si>
  <si>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</si>
  <si>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</si>
  <si>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</si>
  <si>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</si>
  <si>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</si>
  <si>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</si>
  <si>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</si>
  <si>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</si>
  <si>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</si>
  <si>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</si>
  <si>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</si>
  <si>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</si>
  <si>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</si>
  <si>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</si>
  <si>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</si>
  <si>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</si>
  <si>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</si>
  <si>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</si>
  <si>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</si>
  <si>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</si>
  <si>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</si>
  <si>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</si>
  <si>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</si>
  <si>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</si>
  <si>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</si>
  <si>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</si>
  <si>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</si>
  <si>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</si>
  <si>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</si>
  <si>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</si>
  <si>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</si>
  <si>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</si>
  <si>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</si>
  <si>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</si>
  <si>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</si>
  <si>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</si>
  <si>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</si>
  <si>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</si>
  <si>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</si>
  <si>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</si>
  <si>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</si>
  <si>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</si>
  <si>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</si>
  <si>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</si>
  <si>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</si>
  <si>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</si>
  <si>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</si>
  <si>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</si>
  <si>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</si>
  <si>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</si>
  <si>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</si>
  <si>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</si>
  <si>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</si>
  <si>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</si>
  <si>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</si>
  <si>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</si>
  <si>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</si>
  <si>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</si>
  <si>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</si>
  <si>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</si>
  <si>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</si>
  <si>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</si>
  <si>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</si>
  <si>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</si>
  <si>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</si>
  <si>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</si>
  <si>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</si>
  <si>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</si>
  <si>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</si>
  <si>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</si>
  <si>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</si>
  <si>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</si>
  <si>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</si>
  <si>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</si>
  <si>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</si>
  <si>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</si>
  <si>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</si>
  <si>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</si>
  <si>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</si>
  <si>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</si>
  <si>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</si>
  <si>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</si>
  <si>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</si>
  <si>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</si>
  <si>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</si>
  <si>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</si>
  <si>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</si>
  <si>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</si>
  <si>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</si>
  <si>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</si>
  <si>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</si>
  <si>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</si>
  <si>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</si>
  <si>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</si>
  <si>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</si>
  <si>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</si>
  <si>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</si>
  <si>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</si>
  <si>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</si>
  <si>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</si>
  <si>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</si>
  <si>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</si>
  <si>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</si>
  <si>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</si>
  <si>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</si>
  <si>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</si>
  <si>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</si>
  <si>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</si>
  <si>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</si>
  <si>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</si>
  <si>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</si>
  <si>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</si>
  <si>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</si>
  <si>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</si>
  <si>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</si>
  <si>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</si>
  <si>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</si>
  <si>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</si>
  <si>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</si>
  <si>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</si>
  <si>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</si>
  <si>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</si>
  <si>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</si>
  <si>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</si>
  <si>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</si>
  <si>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</si>
  <si>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</si>
  <si>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</si>
  <si>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</si>
  <si>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</si>
  <si>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</si>
  <si>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</si>
  <si>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</si>
  <si>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</si>
  <si>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</si>
  <si>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</si>
  <si>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</si>
  <si>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</si>
  <si>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</si>
  <si>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</si>
  <si>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</si>
  <si>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</si>
  <si>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</si>
  <si>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</si>
  <si>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</si>
  <si>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</si>
  <si>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</si>
  <si>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</si>
  <si>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</si>
  <si>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</si>
  <si>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</si>
  <si>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</si>
  <si>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</si>
  <si>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</si>
  <si>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</si>
  <si>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</si>
  <si>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</si>
  <si>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</si>
  <si>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</si>
  <si>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</si>
  <si>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</si>
  <si>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</si>
  <si>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</si>
  <si>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</si>
  <si>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</si>
  <si>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</si>
  <si>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</si>
  <si>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</si>
  <si>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</si>
  <si>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</si>
  <si>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</si>
  <si>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</si>
  <si>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</si>
  <si>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</si>
  <si>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</si>
  <si>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</si>
  <si>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</si>
  <si>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</si>
  <si>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</si>
  <si>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</si>
  <si>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</si>
  <si>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</si>
  <si>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</si>
  <si>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</si>
  <si>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</si>
  <si>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</si>
  <si>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</si>
  <si>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</si>
  <si>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</si>
  <si>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</si>
  <si>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</si>
  <si>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</si>
  <si>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</si>
  <si>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</si>
  <si>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</si>
  <si>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</si>
  <si>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</si>
  <si>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</si>
  <si>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</si>
  <si>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</si>
  <si>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</si>
  <si>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</si>
  <si>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</si>
  <si>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</si>
  <si>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</si>
  <si>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</si>
  <si>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</si>
  <si>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</si>
  <si>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</si>
  <si>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</si>
  <si>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</si>
  <si>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</si>
  <si>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</si>
  <si>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</si>
  <si>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</si>
  <si>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</si>
  <si>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</si>
  <si>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</si>
  <si>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</si>
  <si>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</si>
  <si>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</si>
  <si>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</si>
  <si>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</si>
  <si>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</si>
  <si>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</si>
  <si>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</si>
  <si>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</si>
  <si>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</si>
  <si>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</si>
  <si>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</si>
  <si>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</si>
  <si>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</si>
  <si>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</si>
  <si>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</si>
  <si>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</si>
  <si>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</si>
  <si>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</si>
  <si>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</si>
  <si>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</si>
  <si>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</si>
  <si>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</si>
  <si>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</si>
  <si>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</si>
  <si>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</si>
  <si>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</si>
  <si>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</si>
  <si>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</si>
  <si>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</si>
  <si>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</si>
  <si>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</si>
  <si>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</si>
  <si>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</si>
  <si>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</si>
  <si>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</si>
  <si>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</si>
  <si>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</si>
  <si>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</si>
  <si>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</si>
  <si>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</si>
  <si>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</si>
  <si>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</si>
  <si>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</si>
  <si>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</si>
  <si>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</si>
  <si>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</si>
  <si>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</si>
  <si>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</si>
  <si>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</si>
  <si>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</si>
  <si>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</si>
  <si>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</si>
  <si>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</si>
  <si>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</si>
  <si>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</si>
  <si>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</si>
  <si>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</si>
  <si>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</si>
  <si>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</si>
  <si>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</si>
  <si>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</si>
  <si>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</si>
  <si>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</si>
  <si>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</si>
  <si>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</si>
  <si>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</si>
  <si>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</si>
  <si>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</si>
  <si>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</si>
  <si>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</si>
  <si>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</si>
  <si>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</si>
  <si>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</si>
  <si>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</si>
  <si>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</si>
  <si>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</si>
  <si>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</si>
  <si>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</si>
  <si>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</si>
  <si>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</si>
  <si>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</si>
  <si>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</si>
  <si>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</si>
  <si>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</si>
  <si>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</si>
  <si>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</si>
  <si>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</si>
  <si>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</si>
  <si>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</si>
  <si>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</si>
  <si>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</si>
  <si>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</si>
  <si>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</si>
  <si>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</si>
  <si>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</si>
  <si>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</si>
  <si>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</si>
  <si>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</si>
  <si>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</si>
  <si>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</si>
  <si>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</si>
  <si>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</si>
  <si>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</si>
  <si>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</si>
  <si>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</si>
  <si>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</si>
  <si>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</si>
  <si>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</si>
  <si>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</si>
  <si>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</si>
  <si>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</si>
  <si>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</si>
  <si>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</si>
  <si>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</si>
  <si>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</si>
  <si>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</si>
  <si>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</si>
  <si>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</si>
  <si>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</si>
  <si>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</si>
  <si>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</si>
  <si>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</si>
  <si>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</si>
  <si>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</si>
  <si>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</si>
  <si>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</si>
  <si>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</si>
  <si>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</si>
  <si>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</si>
  <si>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</si>
  <si>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</si>
  <si>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</si>
  <si>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</si>
  <si>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</si>
  <si>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</si>
  <si>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</si>
  <si>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</si>
  <si>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</si>
  <si>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</si>
  <si>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</si>
  <si>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</si>
  <si>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</si>
  <si>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</si>
  <si>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</si>
  <si>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</si>
  <si>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</si>
  <si>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</si>
  <si>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</si>
  <si>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</si>
  <si>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</si>
  <si>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</si>
  <si>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</si>
  <si>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</si>
  <si>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</si>
  <si>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</si>
  <si>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</si>
  <si>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</si>
  <si>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</si>
  <si>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</si>
  <si>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</si>
  <si>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</si>
  <si>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</si>
  <si>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</si>
  <si>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</si>
  <si>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</si>
  <si>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</si>
  <si>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</si>
  <si>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</si>
  <si>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</si>
  <si>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</si>
  <si>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</si>
  <si>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</si>
  <si>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</si>
  <si>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</si>
  <si>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</si>
  <si>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</si>
  <si>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</si>
  <si>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</si>
  <si>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</si>
  <si>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</si>
  <si>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</si>
  <si>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</si>
  <si>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</si>
  <si>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</si>
  <si>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</si>
  <si>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</si>
  <si>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</si>
  <si>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</si>
  <si>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</si>
  <si>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</si>
  <si>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</si>
  <si>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</si>
  <si>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</si>
  <si>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</si>
  <si>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</si>
  <si>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</si>
  <si>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</si>
  <si>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</si>
  <si>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</si>
  <si>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</si>
  <si>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</si>
  <si>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</si>
  <si>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</si>
  <si>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</si>
  <si>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</si>
  <si>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</si>
  <si>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</si>
  <si>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</si>
  <si>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</si>
  <si>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</si>
  <si>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</si>
  <si>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</si>
  <si>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</si>
  <si>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</si>
  <si>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</si>
  <si>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</si>
  <si>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</si>
  <si>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</si>
  <si>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</si>
  <si>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</si>
  <si>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</si>
  <si>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</si>
  <si>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</si>
  <si>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</si>
  <si>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</si>
  <si>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</si>
  <si>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</si>
  <si>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</si>
  <si>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</si>
  <si>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</si>
  <si>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</si>
  <si>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</si>
  <si>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</si>
  <si>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</si>
  <si>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</si>
  <si>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</si>
  <si>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</si>
  <si>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</si>
  <si>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</si>
  <si>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</si>
  <si>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</si>
  <si>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</si>
  <si>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</si>
  <si>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</si>
  <si>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</si>
  <si>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</si>
  <si>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</si>
  <si>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</si>
  <si>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</si>
  <si>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</si>
  <si>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</si>
  <si>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</si>
  <si>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</si>
  <si>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</si>
  <si>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</si>
  <si>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</si>
  <si>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</si>
  <si>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</si>
  <si>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</si>
  <si>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</si>
  <si>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</si>
  <si>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</si>
  <si>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</si>
  <si>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</si>
  <si>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</si>
  <si>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</si>
  <si>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</si>
  <si>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</si>
  <si>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</si>
  <si>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</si>
  <si>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</si>
  <si>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</si>
  <si>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</si>
  <si>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</si>
  <si>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</si>
  <si>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</si>
  <si>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</si>
  <si>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</si>
  <si>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</si>
  <si>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</si>
  <si>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</si>
  <si>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</si>
  <si>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</si>
  <si>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</si>
  <si>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</si>
  <si>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</si>
  <si>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</si>
  <si>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</si>
  <si>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</si>
  <si>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</si>
  <si>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</si>
  <si>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</si>
  <si>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</si>
  <si>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</si>
  <si>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</si>
  <si>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</si>
  <si>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</si>
  <si>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</si>
  <si>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</si>
  <si>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</si>
  <si>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</si>
  <si>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</si>
  <si>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</si>
  <si>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</si>
  <si>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</si>
  <si>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</si>
  <si>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</si>
  <si>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</si>
  <si>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</si>
  <si>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</si>
  <si>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</si>
  <si>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</si>
  <si>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</si>
  <si>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</si>
  <si>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</si>
  <si>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</si>
  <si>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</si>
  <si>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</si>
  <si>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</si>
  <si>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</si>
  <si>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</si>
  <si>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</si>
  <si>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</si>
  <si>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</si>
  <si>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</si>
  <si>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</si>
  <si>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</si>
  <si>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</si>
  <si>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</si>
  <si>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</si>
  <si>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</si>
  <si>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</si>
  <si>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</si>
  <si>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</si>
  <si>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</si>
  <si>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</si>
  <si>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</si>
  <si>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</si>
  <si>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</si>
  <si>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</si>
  <si>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</si>
  <si>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</si>
  <si>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</si>
  <si>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</si>
  <si>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</si>
  <si>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</si>
  <si>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</si>
  <si>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</si>
  <si>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</si>
  <si>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</si>
  <si>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</si>
  <si>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</si>
  <si>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</si>
  <si>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</si>
  <si>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</si>
  <si>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</si>
  <si>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</si>
  <si>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</si>
  <si>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</si>
  <si>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</si>
  <si>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</si>
  <si>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</si>
  <si>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</si>
  <si>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</si>
  <si>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</si>
  <si>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</si>
  <si>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</si>
  <si>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</si>
  <si>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</si>
  <si>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</si>
  <si>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</si>
  <si>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</si>
  <si>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</si>
  <si>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</si>
  <si>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</si>
  <si>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</si>
  <si>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</si>
  <si>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</si>
  <si>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</si>
  <si>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</si>
  <si>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</si>
  <si>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</si>
  <si>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</si>
  <si>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</si>
  <si>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</si>
  <si>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</si>
  <si>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</si>
  <si>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</si>
  <si>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</si>
  <si>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</si>
  <si>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</si>
  <si>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</si>
  <si>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</si>
  <si>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</si>
  <si>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</si>
  <si>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</si>
  <si>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</si>
  <si>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</si>
  <si>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</si>
  <si>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</si>
  <si>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</si>
  <si>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</si>
  <si>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</si>
  <si>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</si>
  <si>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</si>
  <si>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</si>
  <si>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</si>
  <si>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</si>
  <si>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</si>
  <si>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</si>
  <si>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</si>
  <si>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</si>
  <si>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</si>
  <si>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</si>
  <si>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</si>
  <si>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</si>
  <si>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</si>
  <si>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</si>
  <si>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</si>
  <si>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</si>
  <si>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</si>
  <si>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</si>
  <si>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</si>
  <si>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</si>
  <si>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</si>
  <si>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</si>
  <si>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</si>
  <si>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</si>
  <si>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</si>
  <si>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</si>
  <si>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</si>
  <si>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</si>
  <si>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</si>
  <si>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</si>
  <si>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</si>
  <si>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</si>
  <si>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</si>
  <si>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</si>
  <si>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</si>
  <si>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</si>
  <si>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</si>
  <si>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</si>
  <si>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</si>
  <si>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</si>
  <si>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</si>
  <si>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</si>
  <si>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</si>
  <si>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</si>
  <si>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</si>
  <si>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</si>
  <si>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</si>
  <si>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</si>
  <si>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</si>
  <si>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</si>
  <si>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</si>
  <si>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</si>
  <si>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</si>
  <si>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</si>
  <si>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</si>
  <si>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</si>
  <si>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</si>
  <si>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</si>
  <si>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</si>
  <si>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</si>
  <si>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</si>
  <si>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</si>
  <si>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</si>
  <si>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</si>
  <si>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</si>
  <si>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</si>
  <si>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</si>
  <si>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</si>
  <si>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</si>
  <si>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</si>
  <si>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</si>
  <si>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</si>
  <si>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</si>
  <si>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</si>
  <si>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</si>
  <si>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</si>
  <si>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</si>
  <si>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</si>
  <si>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</si>
  <si>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</si>
  <si>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</si>
  <si>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</si>
  <si>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</si>
  <si>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</si>
  <si>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</si>
  <si>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</si>
  <si>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</si>
  <si>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</si>
  <si>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</si>
  <si>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</si>
  <si>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</si>
  <si>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</si>
  <si>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</si>
  <si>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</si>
  <si>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</si>
  <si>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</si>
  <si>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</si>
  <si>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</si>
  <si>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</si>
  <si>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</si>
  <si>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</si>
  <si>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</si>
  <si>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</si>
  <si>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</si>
  <si>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</si>
  <si>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</si>
  <si>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</si>
  <si>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</si>
  <si>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</si>
  <si>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</si>
  <si>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</si>
  <si>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</si>
  <si>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</si>
  <si>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</si>
  <si>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</si>
  <si>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</si>
  <si>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</si>
  <si>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</si>
  <si>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</si>
  <si>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</si>
  <si>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</si>
  <si>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</si>
  <si>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</si>
  <si>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</si>
  <si>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</si>
  <si>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</si>
  <si>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</si>
  <si>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</si>
  <si>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</si>
  <si>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</si>
  <si>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</si>
  <si>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</si>
  <si>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</si>
  <si>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</si>
  <si>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</si>
  <si>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</si>
  <si>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</si>
  <si>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</si>
  <si>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</si>
  <si>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</si>
  <si>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</si>
  <si>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</si>
  <si>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</si>
  <si>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</si>
  <si>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</si>
  <si>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</si>
  <si>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</si>
  <si>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</si>
  <si>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</si>
  <si>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</si>
  <si>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</si>
  <si>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</si>
  <si>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</si>
  <si>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</si>
  <si>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</si>
  <si>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</si>
  <si>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</si>
  <si>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</si>
  <si>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</si>
  <si>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</si>
  <si>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</si>
  <si>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</si>
  <si>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</si>
  <si>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</si>
  <si>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</si>
  <si>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</si>
  <si>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</si>
  <si>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</si>
  <si>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</si>
  <si>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</si>
  <si>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</si>
  <si>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</si>
  <si>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</si>
  <si>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</si>
  <si>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</si>
  <si>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</si>
  <si>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</si>
  <si>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</si>
  <si>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</si>
  <si>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</si>
  <si>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</si>
  <si>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</si>
  <si>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</si>
  <si>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</si>
  <si>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</si>
  <si>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</si>
  <si>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</si>
  <si>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</si>
  <si>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</si>
  <si>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</si>
  <si>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</si>
  <si>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</si>
  <si>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</si>
  <si>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</si>
  <si>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</si>
  <si>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</si>
  <si>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</si>
  <si>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</si>
  <si>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</si>
  <si>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</si>
  <si>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</si>
  <si>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</si>
  <si>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</si>
  <si>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</si>
  <si>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</si>
  <si>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</si>
  <si>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</si>
  <si>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</si>
  <si>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</si>
  <si>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</si>
  <si>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</si>
  <si>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</si>
  <si>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</si>
  <si>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</si>
  <si>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</si>
  <si>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</si>
  <si>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</si>
  <si>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</si>
  <si>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</si>
  <si>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</si>
  <si>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</si>
  <si>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</si>
  <si>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</si>
  <si>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</si>
  <si>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</si>
  <si>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</si>
  <si>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</si>
  <si>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</si>
  <si>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</si>
  <si>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</si>
  <si>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</si>
  <si>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</si>
  <si>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</si>
  <si>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</si>
  <si>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</si>
  <si>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</si>
  <si>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</si>
  <si>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</si>
  <si>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</si>
  <si>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</si>
  <si>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</si>
  <si>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</si>
  <si>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</si>
  <si>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</si>
  <si>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</si>
  <si>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</si>
  <si>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</si>
  <si>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</si>
  <si>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</si>
  <si>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</si>
  <si>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</si>
  <si>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</si>
  <si>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</si>
  <si>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</si>
  <si>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</si>
  <si>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</si>
  <si>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</si>
  <si>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</si>
  <si>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</si>
  <si>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</si>
  <si>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</si>
  <si>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</si>
  <si>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</si>
  <si>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</si>
  <si>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</si>
  <si>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</si>
  <si>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</si>
  <si>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</si>
  <si>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</si>
  <si>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</si>
  <si>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</si>
  <si>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</si>
  <si>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</si>
  <si>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</si>
  <si>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</si>
  <si>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</si>
  <si>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</si>
  <si>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</si>
  <si>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</si>
  <si>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</si>
  <si>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</si>
  <si>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</si>
  <si>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</si>
  <si>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</si>
  <si>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</si>
  <si>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</si>
  <si>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</si>
  <si>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</si>
  <si>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</si>
  <si>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</si>
  <si>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</si>
  <si>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</si>
  <si>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</si>
  <si>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</si>
  <si>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</si>
  <si>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</si>
  <si>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</si>
  <si>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</si>
  <si>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</si>
  <si>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</si>
  <si>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</si>
  <si>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</si>
  <si>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</si>
  <si>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</si>
  <si>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</si>
  <si>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</si>
  <si>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</si>
  <si>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</si>
  <si>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</si>
  <si>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</si>
  <si>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</si>
  <si>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</si>
  <si>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</si>
  <si>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</si>
  <si>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</si>
  <si>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</si>
  <si>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</si>
  <si>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</si>
  <si>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</si>
  <si>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</si>
  <si>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</si>
  <si>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</si>
  <si>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</si>
  <si>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</si>
  <si>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</si>
  <si>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</si>
  <si>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</si>
  <si>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</si>
  <si>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</si>
  <si>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</si>
  <si>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</si>
  <si>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</si>
  <si>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</si>
  <si>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</si>
  <si>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</si>
  <si>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</si>
  <si>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</si>
  <si>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</si>
  <si>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</si>
  <si>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</si>
  <si>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</si>
  <si>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</si>
  <si>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</si>
  <si>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</si>
  <si>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</si>
  <si>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</si>
  <si>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</si>
  <si>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</si>
  <si>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</si>
  <si>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</si>
  <si>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</si>
  <si>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</si>
  <si>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</si>
  <si>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</si>
  <si>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</si>
  <si>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</si>
  <si>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</si>
  <si>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</si>
  <si>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</si>
  <si>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</si>
  <si>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</si>
  <si>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</si>
  <si>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</si>
  <si>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</si>
  <si>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</si>
  <si>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</si>
  <si>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</si>
  <si>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</si>
  <si>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</si>
  <si>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</si>
  <si>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</si>
  <si>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</si>
  <si>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</si>
  <si>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</si>
  <si>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</si>
  <si>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</si>
  <si>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</si>
  <si>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</si>
  <si>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</si>
  <si>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</si>
  <si>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</si>
  <si>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</si>
  <si>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</si>
  <si>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</si>
  <si>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</si>
  <si>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</si>
  <si>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</si>
  <si>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</si>
  <si>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</si>
  <si>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</si>
  <si>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</si>
  <si>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</si>
  <si>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</si>
  <si>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</si>
  <si>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</si>
  <si>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</si>
  <si>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</si>
  <si>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</si>
  <si>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</si>
  <si>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</si>
  <si>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</si>
  <si>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</si>
  <si>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</si>
  <si>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</si>
  <si>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</si>
  <si>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</si>
  <si>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</si>
  <si>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</si>
  <si>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</si>
  <si>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</si>
  <si>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</si>
  <si>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</si>
  <si>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</si>
  <si>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</si>
  <si>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</si>
  <si>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</si>
  <si>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</si>
  <si>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</si>
  <si>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</si>
  <si>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</si>
  <si>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</si>
  <si>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</si>
  <si>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</si>
  <si>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</si>
  <si>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</si>
  <si>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</si>
  <si>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</si>
  <si>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</si>
  <si>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</si>
  <si>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</si>
  <si>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</si>
  <si>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</si>
  <si>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</si>
  <si>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</si>
  <si>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</si>
  <si>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</si>
  <si>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</si>
  <si>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</si>
  <si>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</si>
  <si>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</si>
  <si>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</si>
  <si>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</si>
  <si>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</si>
  <si>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</si>
  <si>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</si>
  <si>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</si>
  <si>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</si>
  <si>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</si>
  <si>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</si>
  <si>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</si>
  <si>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</si>
  <si>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</si>
  <si>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</si>
  <si>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</si>
  <si>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</si>
  <si>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</si>
  <si>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</si>
  <si>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</si>
  <si>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</si>
  <si>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</si>
  <si>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</si>
  <si>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</si>
  <si>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</si>
  <si>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</si>
  <si>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</si>
  <si>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</si>
  <si>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</si>
  <si>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</si>
  <si>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</si>
  <si>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</si>
  <si>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</si>
  <si>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</si>
  <si>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</si>
  <si>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</si>
  <si>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</si>
  <si>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</si>
  <si>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</si>
  <si>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</si>
  <si>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</si>
  <si>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</si>
  <si>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</si>
  <si>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</si>
  <si>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</si>
  <si>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</si>
  <si>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</si>
  <si>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</si>
  <si>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</si>
  <si>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</si>
  <si>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</si>
  <si>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</si>
  <si>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</si>
  <si>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</si>
  <si>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</si>
  <si>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</si>
  <si>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</si>
  <si>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</si>
  <si>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</si>
  <si>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</si>
  <si>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</si>
  <si>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</si>
  <si>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</si>
  <si>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</si>
  <si>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</si>
  <si>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</si>
  <si>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</si>
  <si>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</si>
  <si>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</si>
  <si>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</si>
  <si>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</si>
  <si>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</si>
  <si>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</si>
  <si>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</si>
  <si>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</si>
  <si>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</si>
  <si>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</si>
  <si>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</si>
  <si>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</si>
  <si>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</si>
  <si>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</si>
  <si>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</si>
  <si>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</si>
  <si>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</si>
  <si>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</si>
  <si>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</si>
  <si>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</si>
  <si>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</si>
  <si>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</si>
  <si>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</si>
  <si>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</si>
  <si>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</si>
  <si>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</si>
  <si>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</si>
  <si>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</si>
  <si>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</si>
  <si>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</si>
  <si>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</si>
  <si>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</si>
  <si>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</si>
  <si>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</si>
  <si>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</si>
  <si>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</si>
  <si>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</si>
  <si>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</si>
  <si>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</si>
  <si>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</si>
  <si>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</si>
  <si>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</si>
  <si>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</si>
  <si>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</si>
  <si>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</si>
  <si>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</si>
  <si>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</si>
  <si>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</si>
  <si>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</si>
  <si>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</si>
  <si>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</si>
  <si>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</si>
  <si>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</si>
  <si>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</si>
  <si>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</si>
  <si>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</si>
  <si>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</si>
  <si>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</si>
  <si>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</si>
  <si>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</si>
  <si>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</si>
  <si>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</si>
  <si>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</si>
  <si>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</si>
  <si>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</si>
  <si>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</si>
  <si>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</si>
  <si>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</si>
  <si>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</si>
  <si>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</si>
  <si>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</si>
  <si>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</si>
  <si>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</si>
  <si>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</si>
  <si>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</si>
  <si>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</si>
  <si>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</si>
  <si>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</si>
  <si>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</si>
  <si>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</si>
  <si>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</si>
  <si>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</si>
  <si>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</si>
  <si>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</si>
  <si>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</si>
  <si>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</si>
  <si>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</si>
  <si>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</si>
  <si>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</si>
  <si>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</si>
  <si>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</si>
  <si>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</si>
  <si>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</si>
  <si>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</si>
  <si>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</si>
  <si>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</si>
  <si>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</si>
  <si>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</si>
  <si>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</si>
  <si>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</si>
  <si>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</si>
  <si>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</si>
  <si>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</si>
  <si>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</si>
  <si>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</si>
  <si>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</si>
  <si>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</si>
  <si>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</si>
  <si>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</si>
  <si>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</si>
  <si>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</si>
  <si>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</si>
  <si>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</si>
  <si>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</si>
  <si>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</si>
  <si>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</si>
  <si>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</si>
  <si>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</si>
  <si>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</si>
  <si>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</si>
  <si>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</si>
  <si>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</si>
  <si>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</si>
  <si>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</si>
  <si>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</si>
  <si>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</si>
  <si>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</si>
  <si>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</si>
  <si>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</si>
  <si>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</si>
  <si>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</si>
  <si>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</si>
  <si>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</si>
  <si>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</si>
  <si>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</si>
  <si>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</si>
  <si>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</si>
  <si>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</si>
  <si>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</si>
  <si>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</si>
  <si>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</si>
  <si>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</si>
  <si>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</si>
  <si>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</si>
  <si>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</si>
  <si>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</si>
  <si>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</si>
  <si>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</si>
  <si>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</si>
  <si>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</si>
  <si>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</si>
  <si>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</si>
  <si>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</si>
  <si>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</si>
  <si>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</si>
  <si>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</si>
  <si>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</si>
  <si>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</si>
  <si>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</si>
  <si>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</si>
  <si>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</si>
  <si>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</si>
  <si>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</si>
  <si>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</si>
  <si>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</si>
  <si>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</si>
  <si>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</si>
  <si>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</si>
  <si>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</si>
  <si>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</si>
  <si>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</si>
  <si>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</si>
  <si>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</si>
  <si>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</si>
  <si>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</si>
  <si>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</si>
  <si>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</si>
  <si>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</si>
  <si>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</si>
  <si>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</si>
  <si>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</si>
  <si>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</si>
  <si>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</si>
  <si>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</si>
  <si>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</si>
  <si>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</si>
  <si>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</si>
  <si>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</si>
  <si>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</si>
  <si>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</si>
  <si>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</si>
  <si>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</si>
  <si>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</si>
  <si>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</si>
  <si>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</si>
  <si>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</si>
  <si>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</si>
  <si>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</si>
  <si>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</si>
  <si>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</si>
  <si>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</si>
  <si>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</si>
  <si>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</si>
  <si>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</si>
  <si>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</si>
  <si>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</si>
  <si>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</si>
  <si>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</si>
  <si>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</si>
  <si>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</si>
  <si>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</si>
  <si>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</si>
  <si>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</si>
  <si>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</si>
  <si>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</si>
  <si>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</si>
  <si>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</si>
  <si>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</si>
  <si>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</si>
  <si>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</si>
  <si>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</si>
  <si>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</si>
  <si>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</si>
  <si>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</si>
  <si>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</si>
  <si>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</si>
  <si>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</si>
  <si>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</si>
  <si>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</si>
  <si>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</si>
  <si>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</si>
  <si>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</si>
  <si>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</si>
  <si>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</si>
  <si>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</si>
  <si>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</si>
  <si>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</si>
  <si>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</si>
  <si>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</si>
  <si>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</si>
  <si>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</si>
  <si>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</si>
  <si>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</si>
  <si>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</si>
  <si>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</si>
  <si>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</si>
  <si>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</si>
  <si>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</si>
  <si>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</si>
  <si>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</si>
  <si>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</si>
  <si>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</si>
  <si>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</si>
  <si>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</si>
  <si>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</si>
  <si>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</si>
  <si>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</si>
  <si>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</si>
  <si>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</si>
  <si>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</si>
  <si>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</si>
  <si>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</si>
  <si>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</si>
  <si>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</si>
  <si>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</si>
  <si>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</si>
  <si>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</si>
  <si>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</si>
  <si>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</si>
  <si>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</si>
  <si>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</si>
  <si>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</si>
  <si>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</si>
  <si>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</si>
  <si>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</si>
  <si>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</si>
  <si>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</si>
  <si>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</si>
  <si>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</si>
  <si>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</si>
  <si>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</si>
  <si>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</si>
  <si>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</si>
  <si>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</si>
  <si>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</si>
  <si>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</si>
  <si>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</si>
  <si>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</si>
  <si>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</si>
  <si>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</si>
  <si>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</si>
  <si>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</si>
  <si>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</si>
  <si>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</si>
  <si>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</si>
  <si>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</si>
  <si>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</si>
  <si>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</si>
  <si>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</si>
  <si>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</si>
  <si>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</si>
  <si>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</si>
  <si>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</si>
  <si>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</si>
  <si>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</si>
  <si>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</si>
  <si>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</si>
  <si>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</si>
  <si>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</si>
  <si>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</si>
  <si>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</si>
  <si>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</si>
  <si>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</si>
  <si>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</si>
  <si>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</si>
  <si>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</si>
  <si>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</si>
  <si>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</si>
  <si>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</si>
  <si>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</si>
  <si>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</si>
  <si>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</si>
  <si>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</si>
  <si>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</si>
  <si>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</si>
  <si>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</si>
  <si>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</si>
  <si>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</si>
  <si>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</si>
  <si>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</si>
  <si>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</si>
  <si>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</si>
  <si>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</si>
  <si>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</si>
  <si>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</si>
  <si>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</si>
  <si>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</si>
  <si>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</si>
  <si>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</si>
  <si>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</si>
  <si>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</si>
  <si>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</si>
  <si>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</si>
  <si>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</si>
  <si>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</si>
  <si>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</si>
  <si>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</si>
  <si>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</si>
  <si>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</si>
  <si>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</si>
  <si>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</si>
  <si>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</si>
  <si>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</si>
  <si>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</si>
  <si>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</si>
  <si>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</si>
  <si>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</si>
  <si>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</si>
  <si>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</si>
  <si>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</si>
  <si>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</si>
  <si>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</si>
  <si>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</si>
  <si>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</si>
  <si>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</si>
  <si>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</si>
  <si>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</si>
  <si>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</si>
  <si>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</si>
  <si>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</si>
  <si>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</si>
  <si>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</si>
  <si>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</si>
  <si>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</si>
  <si>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</si>
  <si>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</si>
  <si>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</si>
  <si>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</si>
  <si>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</si>
  <si>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</si>
  <si>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</si>
  <si>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</si>
  <si>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</si>
  <si>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</si>
  <si>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</si>
  <si>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</si>
  <si>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</si>
  <si>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</si>
  <si>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</si>
  <si>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</si>
  <si>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</si>
  <si>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</si>
  <si>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</si>
  <si>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</si>
  <si>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</si>
  <si>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</si>
  <si>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</si>
  <si>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</si>
  <si>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</si>
  <si>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</si>
  <si>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</si>
  <si>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</si>
  <si>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</si>
  <si>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</si>
  <si>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</si>
  <si>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</si>
  <si>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</si>
  <si>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</si>
  <si>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</si>
  <si>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</si>
  <si>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</si>
  <si>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</si>
  <si>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</si>
  <si>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</si>
  <si>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</si>
  <si>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</si>
  <si>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</si>
  <si>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</si>
  <si>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</si>
  <si>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</si>
  <si>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</si>
  <si>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</si>
  <si>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</si>
  <si>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</si>
  <si>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</si>
  <si>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</si>
  <si>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</si>
  <si>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</si>
  <si>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</si>
  <si>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</si>
  <si>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</si>
  <si>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</si>
  <si>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</si>
  <si>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</si>
  <si>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</si>
  <si>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</si>
  <si>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</si>
  <si>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</si>
  <si>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</si>
  <si>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</si>
  <si>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</si>
  <si>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</si>
  <si>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</si>
  <si>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</si>
  <si>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</si>
  <si>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</si>
  <si>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</si>
  <si>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</si>
  <si>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</si>
  <si>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</si>
  <si>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</si>
  <si>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</si>
  <si>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</si>
  <si>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</si>
  <si>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</si>
  <si>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</si>
  <si>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</si>
  <si>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</si>
  <si>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</si>
  <si>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</si>
  <si>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</si>
  <si>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</si>
  <si>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</si>
  <si>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</si>
  <si>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</si>
  <si>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</si>
  <si>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</si>
  <si>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</si>
  <si>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</si>
  <si>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</si>
  <si>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</si>
  <si>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</si>
  <si>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</si>
  <si>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</si>
  <si>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</si>
  <si>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</si>
  <si>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</si>
  <si>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</si>
  <si>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</si>
  <si>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</si>
  <si>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</si>
  <si>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</si>
  <si>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</si>
  <si>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</si>
  <si>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</si>
  <si>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</si>
  <si>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</si>
  <si>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</si>
  <si>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</si>
  <si>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</si>
  <si>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</si>
  <si>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</si>
  <si>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</si>
  <si>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</si>
  <si>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</si>
  <si>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</si>
  <si>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</si>
  <si>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</si>
  <si>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</si>
  <si>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</si>
  <si>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</si>
  <si>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</si>
  <si>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</si>
  <si>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</si>
  <si>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</si>
  <si>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</si>
  <si>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</si>
  <si>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</si>
  <si>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</si>
  <si>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</si>
  <si>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</si>
  <si>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</si>
  <si>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</si>
  <si>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</si>
  <si>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</si>
  <si>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</si>
  <si>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</si>
  <si>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</si>
  <si>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</si>
  <si>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</si>
  <si>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</si>
  <si>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</si>
  <si>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</si>
  <si>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</si>
  <si>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</si>
  <si>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</si>
  <si>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</si>
  <si>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</si>
  <si>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</si>
  <si>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</si>
  <si>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</si>
  <si>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</si>
  <si>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</si>
  <si>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</si>
  <si>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</si>
  <si>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</si>
  <si>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</si>
  <si>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</si>
  <si>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</si>
  <si>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</si>
  <si>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</si>
  <si>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</si>
  <si>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</si>
  <si>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</si>
  <si>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</si>
  <si>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</si>
  <si>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</si>
  <si>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</si>
  <si>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</si>
  <si>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</si>
  <si>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</si>
  <si>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</si>
  <si>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</si>
  <si>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</si>
  <si>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</si>
  <si>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</si>
  <si>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</si>
  <si>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</si>
  <si>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</si>
  <si>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</si>
  <si>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</si>
  <si>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</si>
  <si>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</si>
  <si>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</si>
  <si>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</si>
  <si>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</si>
  <si>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</si>
  <si>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</si>
  <si>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</si>
  <si>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</si>
  <si>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</si>
  <si>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</si>
  <si>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</si>
  <si>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</si>
  <si>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</si>
  <si>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</si>
  <si>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</si>
  <si>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</si>
  <si>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</si>
  <si>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</si>
  <si>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</si>
  <si>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</si>
  <si>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</si>
  <si>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</si>
  <si>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</si>
  <si>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</si>
  <si>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</si>
  <si>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</si>
  <si>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</si>
  <si>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</si>
  <si>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</si>
  <si>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</si>
  <si>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</si>
  <si>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</si>
  <si>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</si>
  <si>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</si>
  <si>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</si>
  <si>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</si>
  <si>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</si>
  <si>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</si>
  <si>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</si>
  <si>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</si>
  <si>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</si>
  <si>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</si>
  <si>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</si>
  <si>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</si>
  <si>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</si>
  <si>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</si>
  <si>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</si>
  <si>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</si>
  <si>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</si>
  <si>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</si>
  <si>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</si>
  <si>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</si>
  <si>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</si>
  <si>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</si>
  <si>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</si>
  <si>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</si>
  <si>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</si>
  <si>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</si>
  <si>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</si>
  <si>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</si>
  <si>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</si>
  <si>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</si>
  <si>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</si>
  <si>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</si>
  <si>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</si>
  <si>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</si>
  <si>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</si>
  <si>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</si>
  <si>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</si>
  <si>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</si>
  <si>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</si>
  <si>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</si>
  <si>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</si>
  <si>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</si>
  <si>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</si>
  <si>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</si>
  <si>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</si>
  <si>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</si>
  <si>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</si>
  <si>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</si>
  <si>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</si>
  <si>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</si>
  <si>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</si>
  <si>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</si>
  <si>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</si>
  <si>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</si>
  <si>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</si>
  <si>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</si>
  <si>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</si>
  <si>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</si>
  <si>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</si>
  <si>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</si>
  <si>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</si>
  <si>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</si>
  <si>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</si>
  <si>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</si>
  <si>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</si>
  <si>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</si>
  <si>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</si>
  <si>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</si>
  <si>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</si>
  <si>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</si>
  <si>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</si>
  <si>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</si>
  <si>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</si>
  <si>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</si>
  <si>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</si>
  <si>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</si>
  <si>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</si>
  <si>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</si>
  <si>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</si>
  <si>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</si>
  <si>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</si>
  <si>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</si>
  <si>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</si>
  <si>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</si>
  <si>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</si>
  <si>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</si>
  <si>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</si>
  <si>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</si>
  <si>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</si>
  <si>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</si>
  <si>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</si>
  <si>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</si>
  <si>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</si>
  <si>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</si>
  <si>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</si>
  <si>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</si>
  <si>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</si>
  <si>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</si>
  <si>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</si>
  <si>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</si>
  <si>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</si>
  <si>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</si>
  <si>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</si>
  <si>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</si>
  <si>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</si>
  <si>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</si>
  <si>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</si>
  <si>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</si>
  <si>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</si>
  <si>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</si>
  <si>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</si>
  <si>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</si>
  <si>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</si>
  <si>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</si>
  <si>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</si>
  <si>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</si>
  <si>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</si>
  <si>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</si>
  <si>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</si>
  <si>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</si>
  <si>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</si>
  <si>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</si>
  <si>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</si>
  <si>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</si>
  <si>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</si>
  <si>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</si>
  <si>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</si>
  <si>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</si>
  <si>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</si>
  <si>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</si>
  <si>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</si>
  <si>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</si>
  <si>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</si>
  <si>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</si>
  <si>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</si>
  <si>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</si>
  <si>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</si>
  <si>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</si>
  <si>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</si>
  <si>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</si>
  <si>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</si>
  <si>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</si>
  <si>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</si>
  <si>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</si>
  <si>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</si>
  <si>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</si>
  <si>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</si>
  <si>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</si>
  <si>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</si>
  <si>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</si>
  <si>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</si>
  <si>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</si>
  <si>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</si>
  <si>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</si>
  <si>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</si>
  <si>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</si>
  <si>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</si>
  <si>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</si>
  <si>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</si>
  <si>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</si>
  <si>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</si>
  <si>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</si>
  <si>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</si>
  <si>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</si>
  <si>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</si>
  <si>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</si>
  <si>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</si>
  <si>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</si>
  <si>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</si>
  <si>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</si>
  <si>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</si>
  <si>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</si>
  <si>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</si>
  <si>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</si>
  <si>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</si>
  <si>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</si>
  <si>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</si>
  <si>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</si>
  <si>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</si>
  <si>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</si>
  <si>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</si>
  <si>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</si>
  <si>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</si>
  <si>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</si>
  <si>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</si>
  <si>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</si>
  <si>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</si>
  <si>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</si>
  <si>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</si>
  <si>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</si>
  <si>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</si>
  <si>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</si>
  <si>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</si>
  <si>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</si>
  <si>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</si>
  <si>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</si>
  <si>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</si>
  <si>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</si>
  <si>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</si>
  <si>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</si>
  <si>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</si>
  <si>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</si>
  <si>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</si>
  <si>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</si>
  <si>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</si>
  <si>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</si>
  <si>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</si>
  <si>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</si>
  <si>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</si>
  <si>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</si>
  <si>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</si>
  <si>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</si>
  <si>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</si>
  <si>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</si>
  <si>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</si>
  <si>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</si>
  <si>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</si>
  <si>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</si>
  <si>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</si>
  <si>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</si>
  <si>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</si>
  <si>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</si>
  <si>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</si>
  <si>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</si>
  <si>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</si>
  <si>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</si>
  <si>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</si>
  <si>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</si>
  <si>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</si>
  <si>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</si>
  <si>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</si>
  <si>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</si>
  <si>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</si>
  <si>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</si>
  <si>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</si>
  <si>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</si>
  <si>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</si>
  <si>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</si>
  <si>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</si>
  <si>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</si>
  <si>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</si>
  <si>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</si>
  <si>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</si>
  <si>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</si>
  <si>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</si>
  <si>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</si>
  <si>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</si>
  <si>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</si>
  <si>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</si>
  <si>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</si>
  <si>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</si>
  <si>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</si>
  <si>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</si>
  <si>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</si>
  <si>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</si>
  <si>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</si>
  <si>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</si>
  <si>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</si>
  <si>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</si>
  <si>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</si>
  <si>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</si>
  <si>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</si>
  <si>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</si>
  <si>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</si>
  <si>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</si>
  <si>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</si>
  <si>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</si>
  <si>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</si>
  <si>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</si>
  <si>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</si>
  <si>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</si>
  <si>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</si>
  <si>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</si>
  <si>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</si>
  <si>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</si>
  <si>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</si>
  <si>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</si>
  <si>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</si>
  <si>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</si>
  <si>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</si>
  <si>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</si>
  <si>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</si>
  <si>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</si>
  <si>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</si>
  <si>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</si>
  <si>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</si>
  <si>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</si>
  <si>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</si>
  <si>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</si>
  <si>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</si>
  <si>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</si>
  <si>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</si>
  <si>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</si>
  <si>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</si>
  <si>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</si>
  <si>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</si>
  <si>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</si>
  <si>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</si>
  <si>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</si>
  <si>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</si>
  <si>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</si>
  <si>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</si>
  <si>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</si>
  <si>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</si>
  <si>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</si>
  <si>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</si>
  <si>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</si>
  <si>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</si>
  <si>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</si>
  <si>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</si>
  <si>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</si>
  <si>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</si>
  <si>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</si>
  <si>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</si>
  <si>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</si>
  <si>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</si>
  <si>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</si>
  <si>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</si>
  <si>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</si>
  <si>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</si>
  <si>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</si>
  <si>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</si>
  <si>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</si>
  <si>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</si>
  <si>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</si>
  <si>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</si>
  <si>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</si>
  <si>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</si>
  <si>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</si>
  <si>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</si>
  <si>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</si>
  <si>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</si>
  <si>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</si>
  <si>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</si>
  <si>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</si>
  <si>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</si>
  <si>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</si>
  <si>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</si>
  <si>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</si>
  <si>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</si>
  <si>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</si>
  <si>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</si>
  <si>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</si>
  <si>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</si>
  <si>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</si>
  <si>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</si>
  <si>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</si>
  <si>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</si>
  <si>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</si>
  <si>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</si>
  <si>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</si>
  <si>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</si>
  <si>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</si>
  <si>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</si>
  <si>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</si>
  <si>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</si>
  <si>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</si>
  <si>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</si>
  <si>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</si>
  <si>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</si>
  <si>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</si>
  <si>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</si>
  <si>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</si>
  <si>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</si>
  <si>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</si>
  <si>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</si>
  <si>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</si>
  <si>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</si>
  <si>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</si>
  <si>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</si>
  <si>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</si>
  <si>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</si>
  <si>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</si>
  <si>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</si>
  <si>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</si>
  <si>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</si>
  <si>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</si>
  <si>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</si>
  <si>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</si>
  <si>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</si>
  <si>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</si>
  <si>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</si>
  <si>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</si>
  <si>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</si>
  <si>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</si>
  <si>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</si>
  <si>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</si>
  <si>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</si>
  <si>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</si>
  <si>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</si>
  <si>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</si>
  <si>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</si>
  <si>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</si>
  <si>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</si>
  <si>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</si>
  <si>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</si>
  <si>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</si>
  <si>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</si>
  <si>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</si>
  <si>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</si>
  <si>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</si>
  <si>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</si>
  <si>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</si>
  <si>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</si>
  <si>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</si>
  <si>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</si>
  <si>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</si>
  <si>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</si>
  <si>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</si>
  <si>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</si>
  <si>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</si>
  <si>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</si>
  <si>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</si>
  <si>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</si>
  <si>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</si>
  <si>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</si>
  <si>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</si>
  <si>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</si>
  <si>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</si>
  <si>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</si>
  <si>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</si>
  <si>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</si>
  <si>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</si>
  <si>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</si>
  <si>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</si>
  <si>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</si>
  <si>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</si>
  <si>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</si>
  <si>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</si>
  <si>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</si>
  <si>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</si>
  <si>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</si>
  <si>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</si>
  <si>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</si>
  <si>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</si>
  <si>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</si>
  <si>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</si>
  <si>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</si>
  <si>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</si>
  <si>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</si>
  <si>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</si>
  <si>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</si>
  <si>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</si>
  <si>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</si>
  <si>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</si>
  <si>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</si>
  <si>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</si>
  <si>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</si>
  <si>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</si>
  <si>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</si>
  <si>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</si>
  <si>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</si>
  <si>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</si>
  <si>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</si>
  <si>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</si>
  <si>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</si>
  <si>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</si>
  <si>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</si>
  <si>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</si>
  <si>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</si>
  <si>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</si>
  <si>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</si>
  <si>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</si>
  <si>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</si>
  <si>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</si>
  <si>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</si>
  <si>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</si>
  <si>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</si>
  <si>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</si>
  <si>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</si>
  <si>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</si>
  <si>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</si>
  <si>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</si>
  <si>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</si>
  <si>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</si>
  <si>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</si>
  <si>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</si>
  <si>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</si>
  <si>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</si>
  <si>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</si>
  <si>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</si>
  <si>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</si>
  <si>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</si>
  <si>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</si>
  <si>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</si>
  <si>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</si>
  <si>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</si>
  <si>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</si>
  <si>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</si>
  <si>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</si>
  <si>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</si>
  <si>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</si>
  <si>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</si>
  <si>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</si>
  <si>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</si>
  <si>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</si>
  <si>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</si>
  <si>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</si>
  <si>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</si>
  <si>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</si>
  <si>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</si>
  <si>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</si>
  <si>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</si>
  <si>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</si>
  <si>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</si>
  <si>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</si>
  <si>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</si>
  <si>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</si>
  <si>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</si>
  <si>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</si>
  <si>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</si>
  <si>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</si>
  <si>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</si>
  <si>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</si>
  <si>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</si>
  <si>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</si>
  <si>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</si>
  <si>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</si>
  <si>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</si>
  <si>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</si>
  <si>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</si>
  <si>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</si>
  <si>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</si>
  <si>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</si>
  <si>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</si>
  <si>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</si>
  <si>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</si>
  <si>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</si>
  <si>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</si>
  <si>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</si>
  <si>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</si>
  <si>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</si>
  <si>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</si>
  <si>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</si>
  <si>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</si>
  <si>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</si>
  <si>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</si>
  <si>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</si>
  <si>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</si>
  <si>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</si>
  <si>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</si>
  <si>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</si>
  <si>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</si>
  <si>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</si>
  <si>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</si>
  <si>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</si>
  <si>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</si>
  <si>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</si>
  <si>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</si>
  <si>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</si>
  <si>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</si>
  <si>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</si>
  <si>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</si>
  <si>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</si>
  <si>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</si>
  <si>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</si>
  <si>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</si>
  <si>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</si>
  <si>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</si>
  <si>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</si>
  <si>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</si>
  <si>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</si>
  <si>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</si>
  <si>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</si>
  <si>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</si>
  <si>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</si>
  <si>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</si>
  <si>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</si>
  <si>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</si>
  <si>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</si>
  <si>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</si>
  <si>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</si>
  <si>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</si>
  <si>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</si>
  <si>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</si>
  <si>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</si>
  <si>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</si>
  <si>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</si>
  <si>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</si>
  <si>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</si>
  <si>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</si>
  <si>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</si>
  <si>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</si>
  <si>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</si>
  <si>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</si>
  <si>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</si>
  <si>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</si>
  <si>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</si>
  <si>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</si>
  <si>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</si>
  <si>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</si>
  <si>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</si>
  <si>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</si>
  <si>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</si>
  <si>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</si>
  <si>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</si>
  <si>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</si>
  <si>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</si>
  <si>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</si>
  <si>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</si>
  <si>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</si>
  <si>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</si>
  <si>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</si>
  <si>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</si>
  <si>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</si>
  <si>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</si>
  <si>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</si>
  <si>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</si>
  <si>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</si>
  <si>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</si>
  <si>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</si>
  <si>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</si>
  <si>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</si>
  <si>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</si>
  <si>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</si>
  <si>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</si>
  <si>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</si>
  <si>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</si>
  <si>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</si>
  <si>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</si>
  <si>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</si>
  <si>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</si>
  <si>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</si>
  <si>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</si>
  <si>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</si>
  <si>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</si>
  <si>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</si>
  <si>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</si>
  <si>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</si>
  <si>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</si>
  <si>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</si>
  <si>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</si>
  <si>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</si>
  <si>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</si>
  <si>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</si>
  <si>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</si>
  <si>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</si>
  <si>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</si>
  <si>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</si>
  <si>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</si>
  <si>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</si>
  <si>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</si>
  <si>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</si>
  <si>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</si>
  <si>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</si>
  <si>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</si>
  <si>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</si>
  <si>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</si>
  <si>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</si>
  <si>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</si>
  <si>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</si>
  <si>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</si>
  <si>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</si>
  <si>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</si>
  <si>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</si>
  <si>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</si>
  <si>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</si>
  <si>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</si>
  <si>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</si>
  <si>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</si>
  <si>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</si>
  <si>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</si>
  <si>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</si>
  <si>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</si>
  <si>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</si>
  <si>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</si>
  <si>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</si>
  <si>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</si>
  <si>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</si>
  <si>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</si>
  <si>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</si>
  <si>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</si>
  <si>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</si>
  <si>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</si>
  <si>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</si>
  <si>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</si>
  <si>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</si>
  <si>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</si>
  <si>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</si>
  <si>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</si>
  <si>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</si>
  <si>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</si>
  <si>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</si>
  <si>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</si>
  <si>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</si>
  <si>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</si>
  <si>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</si>
  <si>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</si>
  <si>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</si>
  <si>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</si>
  <si>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</si>
  <si>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</si>
  <si>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</si>
  <si>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</si>
  <si>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</si>
  <si>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</si>
  <si>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</si>
  <si>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</si>
  <si>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</si>
  <si>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</si>
  <si>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</si>
  <si>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</si>
  <si>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</si>
  <si>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</si>
  <si>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</si>
  <si>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</si>
  <si>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</si>
  <si>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</si>
  <si>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</si>
  <si>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</si>
  <si>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</si>
  <si>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</si>
  <si>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</si>
  <si>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</si>
  <si>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</si>
  <si>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</si>
  <si>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</si>
  <si>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</si>
  <si>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</si>
  <si>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</si>
  <si>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</si>
  <si>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</si>
  <si>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</si>
  <si>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</si>
  <si>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</si>
  <si>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</si>
  <si>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</si>
  <si>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</si>
  <si>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</si>
  <si>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</si>
  <si>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</si>
  <si>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</si>
  <si>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</si>
  <si>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</si>
  <si>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</si>
  <si>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</si>
  <si>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</si>
  <si>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</si>
  <si>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</si>
  <si>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</si>
  <si>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</si>
  <si>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</si>
  <si>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</si>
  <si>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</si>
  <si>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</si>
  <si>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</si>
  <si>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</si>
  <si>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</si>
  <si>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</si>
  <si>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</si>
  <si>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</si>
  <si>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</si>
  <si>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</si>
  <si>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</si>
  <si>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</si>
  <si>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</si>
  <si>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</si>
  <si>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</si>
  <si>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</si>
  <si>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</si>
  <si>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</si>
  <si>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</si>
  <si>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</si>
  <si>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</si>
  <si>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</si>
  <si>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</si>
  <si>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</si>
  <si>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</si>
  <si>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</si>
  <si>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</si>
  <si>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</si>
  <si>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</si>
  <si>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</si>
  <si>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</si>
  <si>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</si>
  <si>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</si>
  <si>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</si>
  <si>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</si>
  <si>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</si>
  <si>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</si>
  <si>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</si>
  <si>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</si>
  <si>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</si>
  <si>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</si>
  <si>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</si>
  <si>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</si>
  <si>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</si>
  <si>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</si>
  <si>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</si>
  <si>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</si>
  <si>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</si>
  <si>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</si>
  <si>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</si>
  <si>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</si>
  <si>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</si>
  <si>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</si>
  <si>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</si>
  <si>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</si>
  <si>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</si>
  <si>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</si>
  <si>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</si>
  <si>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</si>
  <si>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</si>
  <si>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</si>
  <si>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</si>
  <si>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</si>
  <si>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</si>
  <si>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</si>
  <si>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</si>
  <si>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</si>
  <si>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</si>
  <si>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</si>
  <si>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</si>
  <si>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</si>
  <si>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</si>
  <si>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</si>
  <si>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</si>
  <si>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</si>
  <si>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</si>
  <si>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</si>
  <si>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</si>
  <si>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</si>
  <si>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</si>
  <si>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</si>
  <si>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</si>
  <si>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</si>
  <si>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</si>
  <si>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</si>
  <si>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</si>
  <si>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</si>
  <si>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</si>
  <si>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</si>
  <si>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</si>
  <si>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</si>
  <si>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</si>
  <si>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</si>
  <si>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</si>
  <si>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</si>
  <si>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</si>
  <si>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</si>
  <si>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</si>
  <si>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</si>
  <si>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</si>
  <si>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</si>
  <si>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</si>
  <si>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</si>
  <si>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</si>
  <si>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</si>
  <si>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</si>
  <si>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</si>
  <si>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</si>
  <si>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</si>
  <si>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</si>
  <si>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</si>
  <si>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</si>
  <si>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</si>
  <si>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</si>
  <si>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</si>
  <si>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</si>
  <si>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</si>
  <si>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</si>
  <si>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</si>
  <si>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</si>
  <si>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</si>
  <si>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</si>
  <si>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</si>
  <si>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</si>
  <si>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</si>
  <si>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</si>
  <si>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</si>
  <si>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</si>
  <si>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</si>
  <si>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</si>
  <si>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</si>
  <si>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</si>
  <si>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</si>
  <si>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</si>
  <si>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</si>
  <si>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</si>
  <si>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</si>
  <si>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</si>
  <si>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</si>
  <si>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</si>
  <si>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</si>
  <si>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</si>
  <si>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</si>
  <si>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</si>
  <si>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</si>
  <si>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</si>
  <si>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</si>
  <si>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</si>
  <si>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</si>
  <si>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</si>
  <si>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</si>
  <si>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</si>
  <si>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</si>
  <si>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</si>
  <si>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</si>
  <si>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</si>
  <si>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</si>
  <si>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</si>
  <si>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</si>
  <si>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</si>
  <si>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</si>
  <si>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</si>
  <si>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</si>
  <si>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</si>
  <si>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</si>
  <si>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</si>
  <si>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</si>
  <si>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</si>
  <si>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</si>
  <si>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</si>
  <si>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</si>
  <si>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</si>
  <si>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</si>
  <si>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</si>
  <si>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</si>
  <si>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</si>
  <si>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</si>
  <si>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</si>
  <si>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</si>
  <si>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</si>
  <si>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</si>
  <si>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</si>
  <si>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</si>
  <si>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</si>
  <si>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</si>
  <si>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</si>
  <si>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</si>
  <si>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</si>
  <si>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</si>
  <si>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</si>
  <si>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</si>
  <si>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</si>
  <si>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</si>
  <si>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</si>
  <si>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</si>
  <si>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</si>
  <si>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</si>
  <si>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</si>
  <si>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</si>
  <si>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</si>
  <si>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</si>
  <si>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</si>
  <si>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</si>
  <si>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</si>
  <si>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</si>
  <si>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</si>
  <si>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</si>
  <si>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</si>
  <si>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</si>
  <si>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</si>
  <si>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</si>
  <si>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</si>
  <si>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</si>
  <si>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</si>
  <si>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</si>
  <si>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</si>
  <si>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</si>
  <si>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</si>
  <si>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</si>
  <si>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</si>
  <si>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</si>
  <si>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</si>
  <si>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</si>
  <si>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</si>
  <si>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</si>
  <si>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</si>
  <si>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</si>
  <si>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</si>
  <si>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</si>
  <si>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</si>
  <si>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</si>
  <si>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</si>
  <si>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</si>
  <si>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</si>
  <si>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</si>
  <si>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</si>
  <si>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</si>
  <si>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</si>
  <si>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</si>
  <si>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</si>
  <si>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</si>
  <si>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</si>
  <si>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</si>
  <si>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</si>
  <si>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</si>
  <si>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</si>
  <si>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</si>
  <si>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</si>
  <si>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</si>
  <si>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</si>
  <si>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</si>
  <si>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</si>
  <si>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</si>
  <si>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</si>
  <si>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</si>
  <si>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</si>
  <si>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</si>
  <si>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</si>
  <si>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</si>
  <si>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</si>
  <si>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</si>
  <si>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</si>
  <si>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</si>
  <si>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</si>
  <si>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</si>
  <si>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</si>
  <si>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</si>
  <si>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</si>
  <si>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</si>
  <si>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</si>
  <si>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</si>
  <si>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</si>
  <si>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</si>
  <si>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</si>
  <si>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</si>
  <si>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</si>
  <si>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</si>
  <si>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</si>
  <si>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</si>
  <si>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</si>
  <si>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</si>
  <si>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</si>
  <si>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</si>
  <si>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</si>
  <si>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</si>
  <si>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</si>
  <si>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</si>
  <si>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</si>
  <si>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</si>
  <si>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</si>
  <si>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</si>
  <si>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</si>
  <si>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</si>
  <si>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</si>
  <si>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</si>
  <si>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</si>
  <si>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</si>
  <si>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</si>
  <si>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</si>
  <si>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</si>
  <si>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</si>
  <si>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</si>
  <si>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</si>
  <si>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</si>
  <si>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</si>
  <si>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</si>
  <si>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</si>
  <si>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</si>
  <si>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</si>
  <si>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</si>
  <si>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</si>
  <si>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</si>
  <si>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</si>
  <si>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</si>
  <si>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</si>
  <si>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</si>
  <si>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</si>
  <si>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</si>
  <si>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</si>
  <si>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</si>
  <si>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</si>
  <si>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</si>
  <si>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</si>
  <si>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</si>
  <si>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</si>
  <si>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</si>
  <si>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</si>
  <si>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</si>
  <si>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</si>
  <si>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</si>
  <si>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</si>
  <si>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</si>
  <si>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</si>
  <si>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</si>
  <si>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</si>
  <si>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</si>
  <si>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</si>
  <si>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</si>
  <si>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</si>
  <si>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</si>
  <si>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</si>
  <si>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</si>
  <si>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</si>
  <si>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</si>
  <si>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</si>
  <si>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</si>
  <si>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</si>
  <si>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</si>
  <si>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</si>
  <si>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</si>
  <si>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</si>
  <si>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</si>
  <si>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</si>
  <si>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</si>
  <si>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</si>
  <si>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</si>
  <si>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</si>
  <si>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</si>
  <si>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</si>
  <si>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</si>
  <si>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</si>
  <si>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</si>
  <si>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</si>
  <si>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</si>
  <si>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</si>
  <si>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</si>
  <si>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</si>
  <si>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</si>
  <si>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</si>
  <si>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</si>
  <si>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</si>
  <si>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</si>
  <si>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</si>
  <si>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</si>
  <si>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</si>
  <si>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</si>
  <si>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</si>
  <si>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</si>
  <si>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</si>
  <si>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</si>
  <si>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</si>
  <si>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</si>
  <si>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</si>
  <si>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</si>
  <si>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</si>
  <si>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</si>
  <si>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</si>
  <si>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</si>
  <si>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</si>
  <si>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</si>
  <si>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</si>
  <si>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</si>
  <si>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</si>
  <si>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</si>
  <si>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</si>
  <si>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</si>
  <si>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</si>
  <si>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</si>
  <si>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</si>
  <si>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</si>
  <si>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</si>
  <si>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</si>
  <si>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</si>
  <si>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</si>
  <si>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</si>
  <si>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</si>
  <si>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</si>
  <si>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</si>
  <si>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</si>
  <si>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</si>
  <si>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</si>
  <si>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</si>
  <si>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</si>
  <si>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</si>
  <si>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</si>
  <si>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</si>
  <si>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</si>
  <si>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</si>
  <si>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</si>
  <si>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</si>
  <si>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</si>
  <si>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</si>
  <si>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</si>
  <si>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</si>
  <si>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</si>
  <si>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</si>
  <si>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</si>
  <si>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</si>
  <si>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</si>
  <si>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</si>
  <si>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</si>
  <si>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</si>
  <si>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</si>
  <si>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</si>
  <si>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</si>
  <si>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</si>
  <si>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</si>
  <si>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</si>
  <si>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</si>
  <si>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</si>
  <si>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</si>
  <si>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</si>
  <si>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</si>
  <si>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</si>
  <si>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</si>
  <si>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</si>
  <si>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</si>
  <si>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</si>
  <si>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</si>
  <si>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</si>
  <si>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</si>
  <si>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</si>
  <si>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</si>
  <si>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</si>
  <si>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</si>
  <si>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</si>
  <si>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</si>
  <si>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</si>
  <si>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</si>
  <si>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</si>
  <si>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</si>
  <si>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</si>
  <si>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</si>
  <si>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</si>
  <si>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</si>
  <si>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</si>
  <si>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</si>
  <si>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</si>
  <si>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</si>
  <si>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</si>
  <si>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</si>
  <si>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</si>
  <si>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</si>
  <si>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</si>
  <si>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</si>
  <si>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</si>
  <si>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</si>
  <si>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</si>
  <si>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</si>
  <si>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</si>
  <si>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</si>
  <si>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</si>
  <si>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</si>
  <si>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</si>
  <si>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</si>
  <si>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</si>
  <si>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</si>
  <si>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</si>
  <si>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</si>
  <si>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</si>
  <si>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</si>
  <si>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</si>
  <si>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</si>
  <si>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</si>
  <si>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</si>
  <si>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</si>
  <si>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</si>
  <si>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</si>
  <si>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</si>
  <si>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</si>
  <si>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</si>
  <si>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</si>
  <si>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</si>
  <si>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</si>
  <si>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</si>
  <si>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</si>
  <si>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</si>
  <si>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</si>
  <si>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</si>
  <si>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</si>
  <si>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</si>
  <si>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</si>
  <si>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</si>
  <si>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</si>
  <si>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</si>
  <si>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</si>
  <si>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</si>
  <si>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</si>
  <si>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</si>
  <si>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</si>
  <si>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</si>
  <si>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</si>
  <si>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</si>
  <si>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</si>
  <si>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</si>
  <si>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</si>
  <si>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</si>
  <si>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</si>
  <si>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</si>
  <si>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</si>
  <si>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</si>
  <si>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</si>
  <si>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</si>
  <si>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</si>
  <si>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</si>
  <si>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</si>
  <si>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</si>
  <si>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</si>
  <si>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</si>
  <si>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</si>
  <si>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</si>
  <si>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</si>
  <si>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</si>
  <si>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</si>
  <si>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</si>
  <si>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</si>
  <si>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</si>
  <si>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</si>
  <si>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</si>
  <si>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</si>
  <si>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</si>
  <si>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</si>
  <si>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</si>
  <si>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</si>
  <si>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</si>
  <si>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</si>
  <si>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</si>
  <si>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</si>
  <si>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</si>
  <si>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</si>
  <si>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</si>
  <si>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</si>
  <si>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</si>
  <si>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</si>
  <si>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</si>
  <si>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</si>
  <si>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</si>
  <si>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</si>
  <si>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</si>
  <si>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</si>
  <si>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</si>
  <si>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</si>
  <si>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</si>
  <si>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</si>
  <si>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</si>
  <si>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</si>
  <si>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</si>
  <si>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</si>
  <si>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</si>
  <si>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</si>
  <si>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</si>
  <si>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</si>
  <si>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</si>
  <si>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</si>
  <si>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</si>
  <si>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</si>
  <si>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</si>
  <si>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</si>
  <si>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</si>
  <si>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</si>
  <si>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</si>
  <si>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</si>
  <si>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</si>
  <si>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</si>
  <si>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</si>
  <si>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</si>
  <si>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</si>
  <si>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</si>
  <si>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</si>
  <si>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</si>
  <si>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</si>
  <si>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</si>
  <si>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</si>
  <si>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</si>
  <si>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</si>
  <si>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</si>
  <si>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</si>
  <si>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</si>
  <si>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</si>
  <si>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</si>
  <si>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</si>
  <si>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</si>
  <si>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</si>
  <si>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</si>
  <si>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</si>
  <si>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</si>
  <si>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</si>
  <si>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</si>
  <si>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</si>
  <si>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</si>
  <si>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</si>
  <si>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</si>
  <si>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</si>
  <si>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</si>
  <si>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</si>
  <si>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</si>
  <si>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</si>
  <si>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</si>
  <si>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</si>
  <si>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</si>
  <si>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</si>
  <si>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</si>
  <si>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</si>
  <si>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</si>
  <si>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</si>
  <si>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</si>
  <si>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</si>
  <si>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</si>
  <si>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</si>
  <si>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</si>
  <si>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</si>
  <si>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</si>
  <si>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</si>
  <si>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</si>
  <si>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</si>
  <si>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</si>
  <si>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</si>
  <si>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</si>
  <si>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</si>
  <si>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</si>
  <si>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</si>
  <si>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</si>
  <si>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</si>
  <si>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</si>
  <si>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</si>
  <si>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</si>
  <si>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</si>
  <si>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</si>
  <si>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</si>
  <si>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</si>
  <si>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</si>
  <si>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</si>
  <si>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</si>
  <si>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</si>
  <si>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</si>
  <si>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</si>
  <si>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</si>
  <si>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</si>
  <si>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</si>
  <si>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</si>
  <si>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</si>
  <si>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</si>
  <si>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</si>
  <si>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</si>
  <si>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</si>
  <si>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</si>
  <si>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</si>
  <si>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</si>
  <si>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</si>
  <si>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</si>
  <si>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</si>
  <si>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</si>
  <si>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</si>
  <si>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</si>
  <si>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</si>
  <si>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</si>
  <si>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</si>
  <si>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</si>
  <si>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</si>
  <si>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</si>
  <si>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</si>
  <si>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</si>
  <si>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</si>
  <si>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</si>
  <si>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</si>
  <si>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</si>
  <si>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</si>
  <si>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</si>
  <si>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</si>
  <si>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</si>
  <si>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</si>
  <si>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</si>
  <si>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</si>
  <si>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</si>
  <si>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</si>
  <si>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</si>
  <si>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</si>
  <si>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</si>
  <si>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</si>
  <si>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</si>
  <si>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</si>
  <si>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</si>
  <si>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</si>
  <si>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</si>
  <si>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</si>
  <si>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</si>
  <si>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</si>
  <si>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</si>
  <si>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</si>
  <si>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</si>
  <si>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</si>
  <si>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</si>
  <si>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</si>
  <si>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</si>
  <si>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</si>
  <si>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</si>
  <si>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</si>
  <si>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</si>
  <si>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</si>
  <si>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</si>
  <si>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</si>
  <si>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</si>
  <si>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</si>
  <si>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</si>
  <si>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</si>
  <si>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</si>
  <si>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</si>
  <si>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</si>
  <si>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</si>
  <si>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</si>
  <si>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</si>
  <si>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</si>
  <si>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</si>
  <si>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</si>
  <si>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</si>
  <si>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</si>
  <si>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</si>
  <si>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</si>
  <si>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</si>
  <si>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</si>
  <si>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</si>
  <si>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</si>
  <si>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</si>
  <si>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</si>
  <si>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</si>
  <si>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</si>
  <si>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</si>
  <si>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</si>
  <si>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</si>
  <si>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</si>
  <si>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</si>
  <si>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</si>
  <si>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</si>
  <si>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</si>
  <si>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</si>
  <si>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</si>
  <si>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</si>
  <si>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</si>
  <si>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</si>
  <si>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</si>
  <si>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</si>
  <si>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</si>
  <si>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</si>
  <si>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</si>
  <si>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</si>
  <si>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</si>
  <si>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</si>
  <si>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</si>
  <si>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</si>
  <si>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</si>
  <si>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</si>
  <si>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</si>
  <si>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</si>
  <si>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</si>
  <si>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</si>
  <si>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</si>
  <si>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</si>
  <si>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</si>
  <si>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</si>
  <si>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</si>
  <si>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</si>
  <si>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</si>
  <si>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</si>
  <si>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</si>
  <si>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</si>
  <si>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</si>
  <si>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</si>
  <si>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</si>
  <si>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</si>
  <si>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</si>
  <si>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</si>
  <si>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</si>
  <si>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</si>
  <si>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</si>
  <si>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</si>
  <si>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</si>
  <si>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</si>
  <si>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</si>
  <si>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</si>
  <si>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</si>
  <si>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</si>
  <si>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</si>
  <si>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</si>
  <si>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</si>
  <si>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</si>
  <si>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</si>
  <si>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</si>
  <si>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</si>
  <si>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</si>
  <si>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</si>
  <si>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</si>
  <si>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</si>
  <si>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</si>
  <si>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</si>
  <si>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</si>
  <si>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</si>
  <si>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</si>
  <si>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</si>
  <si>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</si>
  <si>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</si>
  <si>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</si>
  <si>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</si>
  <si>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</si>
  <si>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</si>
  <si>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</si>
  <si>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</si>
  <si>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</si>
  <si>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</si>
  <si>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</si>
  <si>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</si>
  <si>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</si>
  <si>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</si>
  <si>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</si>
  <si>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</si>
  <si>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</si>
  <si>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</si>
  <si>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</si>
  <si>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</si>
  <si>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</si>
  <si>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</si>
  <si>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</si>
  <si>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</si>
  <si>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</si>
  <si>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</si>
  <si>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</si>
  <si>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</si>
  <si>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</si>
  <si>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</si>
  <si>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</si>
  <si>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</si>
  <si>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</si>
  <si>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</si>
  <si>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</si>
  <si>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</si>
  <si>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</si>
  <si>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</si>
  <si>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</si>
  <si>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</si>
  <si>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</si>
  <si>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</si>
  <si>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</si>
  <si>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</si>
  <si>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</si>
  <si>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</si>
  <si>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</si>
  <si>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</si>
  <si>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</si>
  <si>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</si>
  <si>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</si>
  <si>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</si>
  <si>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</si>
  <si>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</si>
  <si>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</si>
  <si>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</si>
  <si>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</si>
  <si>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</si>
  <si>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</si>
  <si>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</si>
  <si>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</si>
  <si>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</si>
  <si>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</si>
  <si>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</si>
  <si>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</si>
  <si>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</si>
  <si>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</si>
  <si>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</si>
  <si>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</si>
  <si>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</si>
  <si>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</si>
  <si>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</si>
  <si>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</si>
  <si>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</si>
  <si>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</si>
  <si>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</si>
  <si>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</si>
  <si>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</si>
  <si>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</si>
  <si>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</si>
  <si>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</si>
  <si>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</si>
  <si>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</si>
  <si>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</si>
  <si>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</si>
  <si>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</si>
  <si>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</si>
  <si>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</si>
  <si>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</si>
  <si>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</si>
  <si>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</si>
  <si>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</si>
  <si>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</si>
  <si>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</si>
  <si>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</si>
  <si>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</si>
  <si>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</si>
  <si>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</si>
  <si>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</si>
  <si>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</si>
  <si>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</si>
  <si>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</si>
  <si>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</si>
  <si>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</si>
  <si>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</si>
  <si>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</si>
  <si>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</si>
  <si>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</si>
  <si>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</si>
  <si>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</si>
  <si>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</si>
  <si>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</si>
  <si>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</si>
  <si>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</si>
  <si>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</si>
  <si>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</si>
  <si>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</si>
  <si>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</si>
  <si>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</si>
  <si>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</si>
  <si>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</si>
  <si>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</si>
  <si>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</si>
  <si>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</si>
  <si>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</si>
  <si>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</si>
  <si>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</si>
  <si>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</si>
  <si>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</si>
  <si>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</si>
  <si>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</si>
  <si>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</si>
  <si>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</si>
  <si>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</si>
  <si>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</si>
  <si>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</si>
  <si>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</si>
  <si>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</si>
  <si>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</si>
  <si>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</si>
  <si>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</si>
  <si>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</si>
  <si>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</si>
  <si>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</si>
  <si>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</si>
  <si>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</si>
  <si>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</si>
  <si>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</si>
  <si>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</si>
  <si>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</si>
  <si>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</si>
  <si>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</si>
  <si>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</si>
  <si>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</si>
  <si>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</si>
  <si>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</si>
  <si>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</si>
  <si>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</si>
  <si>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</si>
  <si>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</si>
  <si>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</si>
  <si>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</si>
  <si>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</si>
  <si>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</si>
  <si>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</si>
  <si>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</si>
  <si>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</si>
  <si>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</si>
  <si>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</si>
  <si>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</si>
  <si>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</si>
  <si>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</si>
  <si>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</si>
  <si>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</si>
  <si>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</si>
  <si>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</si>
  <si>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</si>
  <si>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</si>
  <si>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</si>
  <si>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</si>
  <si>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</si>
  <si>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</si>
  <si>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</si>
  <si>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</si>
  <si>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</si>
  <si>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</si>
  <si>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</si>
  <si>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</si>
  <si>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</si>
  <si>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</si>
  <si>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</si>
  <si>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</si>
  <si>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</si>
  <si>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</si>
  <si>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</si>
  <si>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</si>
  <si>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</si>
  <si>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</si>
  <si>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</si>
  <si>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</si>
  <si>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</si>
  <si>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</si>
  <si>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</si>
  <si>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</si>
  <si>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</si>
  <si>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</si>
  <si>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</si>
  <si>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</si>
  <si>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</si>
  <si>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</si>
  <si>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</si>
  <si>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</si>
  <si>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</si>
  <si>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</si>
  <si>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</si>
  <si>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</si>
  <si>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</si>
  <si>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</si>
  <si>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</si>
  <si>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</si>
  <si>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</si>
  <si>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</si>
  <si>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</si>
  <si>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</si>
  <si>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</si>
  <si>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</si>
  <si>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</si>
  <si>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</si>
  <si>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</si>
  <si>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</si>
  <si>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</si>
  <si>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</si>
  <si>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</si>
  <si>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</si>
  <si>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</si>
  <si>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</si>
  <si>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</si>
  <si>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</si>
  <si>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</si>
  <si>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</si>
  <si>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</si>
  <si>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</si>
  <si>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</si>
  <si>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</si>
  <si>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</si>
  <si>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</si>
  <si>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</si>
  <si>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</si>
  <si>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</si>
  <si>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</si>
  <si>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</si>
  <si>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</si>
  <si>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</si>
  <si>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</si>
  <si>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</si>
  <si>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</si>
  <si>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</si>
  <si>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</si>
  <si>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</si>
  <si>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</si>
  <si>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</si>
  <si>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</si>
  <si>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</si>
  <si>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</si>
  <si>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</si>
  <si>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</si>
  <si>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</si>
  <si>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</si>
  <si>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</si>
  <si>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</si>
  <si>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</si>
  <si>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</si>
  <si>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</si>
  <si>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</si>
  <si>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</si>
  <si>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</si>
  <si>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</si>
  <si>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</si>
  <si>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</si>
  <si>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</si>
  <si>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</si>
  <si>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</si>
  <si>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</si>
  <si>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</si>
  <si>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</si>
  <si>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</si>
  <si>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</si>
  <si>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</si>
  <si>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</si>
  <si>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</si>
  <si>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</si>
  <si>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</si>
  <si>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</si>
  <si>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</si>
  <si>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</si>
  <si>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</si>
  <si>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</si>
  <si>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</si>
  <si>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</si>
  <si>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</si>
  <si>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</si>
  <si>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</si>
  <si>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</si>
  <si>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</si>
  <si>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</si>
  <si>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</si>
  <si>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</si>
  <si>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</si>
  <si>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</si>
  <si>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</si>
  <si>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</si>
  <si>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</si>
  <si>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</si>
  <si>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</si>
  <si>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</si>
  <si>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</si>
  <si>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</si>
  <si>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</si>
  <si>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</si>
  <si>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</si>
  <si>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</si>
  <si>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</si>
  <si>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</si>
  <si>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</si>
  <si>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</si>
  <si>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</si>
  <si>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</si>
  <si>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</si>
  <si>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</si>
  <si>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</si>
  <si>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</si>
  <si>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</si>
  <si>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</si>
  <si>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</si>
  <si>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</si>
  <si>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</si>
  <si>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</si>
  <si>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</si>
  <si>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</si>
  <si>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</si>
  <si>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</si>
  <si>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</si>
  <si>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</si>
  <si>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</si>
  <si>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</si>
  <si>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</si>
  <si>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</si>
  <si>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</si>
  <si>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</si>
  <si>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</si>
  <si>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</si>
  <si>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</si>
  <si>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</si>
  <si>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</si>
  <si>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</si>
  <si>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</si>
  <si>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</si>
  <si>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</si>
  <si>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</si>
  <si>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</si>
  <si>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</si>
  <si>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</si>
  <si>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</si>
  <si>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</si>
  <si>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</si>
  <si>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</si>
  <si>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</si>
  <si>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</si>
  <si>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</si>
  <si>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</si>
  <si>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</si>
  <si>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</si>
  <si>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</si>
  <si>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</si>
  <si>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</si>
  <si>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</si>
  <si>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</si>
  <si>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</si>
  <si>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</si>
  <si>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</si>
  <si>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</si>
  <si>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</si>
  <si>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</si>
  <si>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</si>
  <si>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</si>
  <si>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</si>
  <si>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</si>
  <si>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</si>
  <si>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</si>
  <si>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</si>
  <si>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</si>
  <si>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</si>
  <si>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</si>
  <si>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</si>
  <si>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</si>
  <si>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</si>
  <si>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</si>
  <si>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</si>
  <si>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</si>
  <si>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</si>
  <si>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</si>
  <si>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</si>
  <si>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</si>
  <si>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</si>
  <si>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</si>
  <si>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</si>
  <si>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</si>
  <si>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</si>
  <si>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</si>
  <si>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</si>
  <si>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</si>
  <si>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</si>
  <si>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</si>
  <si>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</si>
  <si>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</si>
  <si>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</si>
  <si>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</si>
  <si>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</si>
  <si>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</si>
  <si>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</si>
  <si>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</si>
  <si>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</si>
  <si>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</si>
  <si>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</si>
  <si>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</si>
  <si>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</si>
  <si>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</si>
  <si>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</si>
  <si>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</si>
  <si>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</si>
  <si>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</si>
  <si>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</si>
  <si>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</si>
  <si>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</si>
  <si>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</si>
  <si>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</si>
  <si>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</si>
  <si>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</si>
  <si>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</si>
  <si>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</si>
  <si>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</si>
  <si>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</si>
  <si>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</si>
  <si>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</si>
  <si>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</si>
  <si>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</si>
  <si>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</si>
  <si>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</si>
  <si>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</si>
  <si>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</si>
  <si>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</si>
  <si>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</si>
  <si>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</si>
  <si>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</si>
  <si>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</si>
  <si>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</si>
  <si>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</si>
  <si>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</si>
  <si>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</si>
  <si>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</si>
  <si>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</si>
  <si>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</si>
  <si>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</si>
  <si>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</si>
  <si>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</si>
  <si>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</si>
  <si>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</si>
  <si>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</si>
  <si>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</si>
  <si>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</si>
  <si>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</si>
  <si>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</si>
  <si>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</si>
  <si>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</si>
  <si>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</si>
  <si>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</si>
  <si>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</si>
  <si>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</si>
  <si>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</si>
  <si>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</si>
  <si>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</si>
  <si>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</si>
  <si>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</si>
  <si>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</si>
  <si>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</si>
  <si>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</si>
  <si>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</si>
  <si>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</si>
  <si>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</si>
  <si>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</si>
  <si>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</si>
  <si>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</si>
  <si>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</si>
  <si>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</si>
  <si>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</si>
  <si>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</si>
  <si>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</si>
  <si>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</si>
  <si>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</si>
  <si>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</si>
  <si>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</si>
  <si>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</si>
  <si>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</si>
  <si>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</si>
  <si>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</si>
  <si>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</si>
  <si>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</si>
  <si>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</si>
  <si>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</si>
  <si>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</si>
  <si>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</si>
  <si>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</si>
  <si>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</si>
  <si>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</si>
  <si>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</si>
  <si>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</si>
  <si>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</si>
  <si>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</si>
  <si>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</si>
  <si>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</si>
  <si>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</si>
  <si>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</si>
  <si>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</si>
  <si>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</si>
  <si>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</si>
  <si>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</si>
  <si>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</si>
  <si>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</si>
  <si>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</si>
  <si>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</si>
  <si>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</si>
  <si>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</si>
  <si>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</si>
  <si>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</si>
  <si>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</si>
  <si>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</si>
  <si>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</si>
  <si>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</si>
  <si>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</si>
  <si>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</si>
  <si>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</si>
  <si>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</si>
  <si>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</si>
  <si>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</si>
  <si>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</si>
  <si>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</si>
  <si>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</si>
  <si>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</si>
  <si>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</si>
  <si>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</si>
  <si>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</si>
  <si>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</si>
  <si>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</si>
  <si>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</si>
  <si>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</si>
  <si>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</si>
  <si>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</si>
  <si>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</si>
  <si>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</si>
  <si>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</si>
  <si>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</si>
  <si>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</si>
  <si>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</si>
  <si>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</si>
  <si>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</si>
  <si>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</si>
  <si>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</si>
  <si>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</si>
  <si>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</si>
  <si>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</si>
  <si>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</si>
  <si>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</si>
  <si>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</si>
  <si>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</si>
  <si>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</si>
  <si>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</si>
  <si>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</si>
  <si>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</si>
  <si>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</si>
  <si>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</si>
  <si>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</si>
  <si>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</si>
  <si>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</si>
  <si>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</si>
  <si>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</si>
  <si>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</si>
  <si>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</si>
  <si>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</si>
  <si>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</si>
  <si>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</si>
  <si>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</si>
  <si>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</si>
  <si>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</si>
  <si>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</si>
  <si>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</si>
  <si>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</si>
  <si>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</si>
  <si>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</si>
  <si>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</si>
  <si>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</si>
  <si>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</si>
  <si>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</si>
  <si>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</si>
  <si>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</si>
  <si>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</si>
  <si>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</si>
  <si>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</si>
  <si>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</si>
  <si>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</si>
  <si>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</si>
  <si>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</si>
  <si>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</si>
  <si>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</si>
  <si>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</si>
  <si>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</si>
  <si>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</si>
  <si>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</si>
  <si>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</si>
  <si>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</si>
  <si>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</si>
  <si>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</si>
  <si>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</si>
  <si>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</si>
  <si>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</si>
  <si>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</si>
  <si>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</si>
  <si>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</si>
  <si>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</si>
  <si>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</si>
  <si>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</si>
  <si>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</si>
  <si>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</si>
  <si>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</si>
  <si>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</si>
  <si>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</si>
  <si>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</si>
  <si>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</si>
  <si>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</si>
  <si>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</si>
  <si>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</si>
  <si>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</si>
  <si>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</si>
  <si>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</si>
  <si>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</si>
  <si>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</si>
  <si>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</si>
  <si>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</si>
  <si>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</si>
  <si>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</si>
  <si>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</si>
  <si>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</si>
  <si>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</si>
  <si>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</si>
  <si>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</si>
  <si>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</si>
  <si>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</si>
  <si>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</si>
  <si>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</si>
  <si>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</si>
  <si>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</si>
  <si>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</si>
  <si>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</si>
  <si>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</si>
  <si>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</si>
  <si>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</si>
  <si>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</si>
  <si>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</si>
  <si>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</si>
  <si>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</si>
  <si>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</si>
  <si>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</si>
  <si>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</si>
  <si>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</si>
  <si>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</si>
  <si>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</si>
  <si>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</si>
  <si>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</si>
  <si>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</si>
  <si>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</si>
  <si>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</si>
  <si>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</si>
  <si>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</si>
  <si>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</si>
  <si>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</si>
  <si>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</si>
  <si>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</si>
  <si>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</si>
  <si>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</si>
  <si>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</si>
  <si>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</si>
  <si>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</si>
  <si>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</si>
  <si>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</si>
  <si>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</si>
  <si>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</si>
  <si>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</si>
  <si>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</si>
  <si>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</si>
  <si>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</si>
  <si>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</si>
  <si>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</si>
  <si>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</si>
  <si>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</si>
  <si>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</si>
  <si>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</si>
  <si>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</si>
  <si>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</si>
  <si>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</si>
  <si>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</si>
  <si>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</si>
  <si>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</si>
  <si>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</si>
  <si>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</si>
  <si>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</si>
  <si>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</si>
  <si>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</si>
  <si>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</si>
  <si>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</si>
  <si>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</si>
  <si>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</si>
  <si>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</si>
  <si>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</si>
  <si>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</si>
  <si>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</si>
  <si>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</si>
  <si>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</si>
  <si>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</si>
  <si>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</si>
  <si>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</si>
  <si>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</si>
  <si>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</si>
  <si>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</si>
  <si>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</si>
  <si>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</si>
  <si>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</si>
  <si>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</si>
  <si>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</si>
  <si>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</si>
  <si>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</si>
  <si>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</si>
  <si>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</si>
  <si>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</si>
  <si>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</si>
  <si>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</si>
  <si>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</si>
  <si>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</si>
  <si>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</si>
  <si>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</si>
  <si>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</si>
  <si>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</si>
  <si>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</si>
  <si>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</si>
  <si>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</si>
  <si>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</si>
  <si>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</si>
  <si>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</si>
  <si>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</si>
  <si>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</si>
  <si>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</si>
  <si>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</si>
  <si>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</si>
  <si>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</si>
  <si>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</si>
  <si>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</si>
  <si>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</si>
  <si>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</si>
  <si>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</si>
  <si>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</si>
  <si>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</si>
  <si>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</si>
  <si>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</si>
  <si>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</si>
  <si>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</si>
  <si>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</si>
  <si>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</si>
  <si>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</si>
  <si>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</si>
  <si>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</si>
  <si>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</si>
  <si>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</si>
  <si>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</si>
  <si>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</si>
  <si>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</si>
  <si>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</si>
  <si>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</si>
  <si>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</si>
  <si>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</si>
  <si>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</si>
  <si>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</si>
  <si>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</si>
  <si>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</si>
  <si>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</si>
  <si>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</si>
  <si>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</si>
  <si>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</si>
  <si>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</si>
  <si>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</si>
  <si>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</si>
  <si>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</si>
  <si>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</si>
  <si>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</si>
  <si>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</si>
  <si>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</si>
  <si>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</si>
  <si>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</si>
  <si>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</si>
  <si>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</si>
  <si>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</si>
  <si>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</si>
  <si>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</si>
  <si>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</si>
  <si>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</si>
  <si>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</si>
  <si>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</si>
  <si>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</si>
  <si>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</si>
  <si>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</si>
  <si>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</si>
  <si>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</si>
  <si>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</si>
  <si>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</si>
  <si>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</si>
  <si>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</si>
  <si>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</si>
  <si>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</si>
  <si>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</si>
  <si>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</si>
  <si>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</si>
  <si>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</si>
  <si>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</si>
  <si>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</si>
  <si>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</si>
  <si>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</si>
  <si>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</si>
  <si>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</si>
  <si>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</si>
  <si>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</si>
  <si>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</si>
  <si>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</si>
  <si>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</si>
  <si>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</si>
  <si>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</si>
  <si>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</si>
  <si>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</si>
  <si>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</si>
  <si>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</si>
  <si>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</si>
  <si>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</si>
  <si>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</si>
  <si>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</si>
  <si>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</si>
  <si>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</si>
  <si>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</si>
  <si>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</si>
  <si>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</si>
  <si>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</si>
  <si>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</si>
  <si>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</si>
  <si>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</si>
  <si>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</si>
  <si>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</si>
  <si>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</si>
  <si>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</si>
  <si>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</si>
  <si>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</si>
  <si>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</si>
  <si>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</si>
  <si>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</si>
  <si>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</si>
  <si>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</si>
  <si>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</si>
  <si>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</si>
  <si>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</si>
  <si>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</si>
  <si>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</si>
  <si>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</si>
  <si>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</si>
  <si>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</si>
  <si>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</si>
  <si>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</si>
  <si>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</si>
  <si>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</si>
  <si>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</si>
  <si>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</si>
  <si>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</si>
  <si>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</si>
  <si>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</si>
  <si>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</si>
  <si>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</si>
  <si>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</si>
  <si>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</si>
  <si>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</si>
  <si>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</si>
  <si>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</si>
  <si>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</si>
  <si>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</si>
  <si>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</si>
  <si>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</si>
  <si>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</si>
  <si>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</si>
  <si>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</si>
  <si>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</si>
  <si>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</si>
  <si>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</si>
  <si>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</si>
  <si>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</si>
  <si>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</si>
  <si>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</si>
  <si>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</si>
  <si>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</si>
  <si>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</si>
  <si>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</si>
  <si>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</si>
  <si>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</si>
  <si>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</si>
  <si>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</si>
  <si>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</si>
  <si>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</si>
  <si>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</si>
  <si>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</si>
  <si>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</si>
  <si>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</si>
  <si>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</si>
  <si>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</si>
  <si>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</si>
  <si>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</si>
  <si>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</si>
  <si>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</si>
  <si>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</si>
  <si>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</si>
  <si>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</si>
  <si>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</si>
  <si>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</si>
  <si>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</si>
  <si>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</si>
  <si>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</si>
  <si>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</si>
  <si>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</si>
  <si>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</si>
  <si>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</si>
  <si>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</si>
  <si>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</si>
  <si>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</si>
  <si>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</si>
  <si>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</si>
  <si>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</si>
  <si>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</si>
  <si>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</si>
  <si>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</si>
  <si>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</si>
  <si>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</si>
  <si>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</si>
  <si>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</si>
  <si>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</si>
  <si>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</si>
  <si>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</si>
  <si>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</si>
  <si>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</si>
  <si>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</si>
  <si>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</si>
  <si>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</si>
  <si>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</si>
  <si>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</si>
  <si>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</si>
  <si>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</si>
  <si>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</si>
  <si>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</si>
  <si>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</si>
  <si>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</si>
  <si>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</si>
  <si>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</si>
  <si>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</si>
  <si>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</si>
  <si>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</si>
  <si>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</si>
  <si>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</si>
  <si>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</si>
  <si>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</si>
  <si>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</si>
  <si>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</si>
  <si>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</si>
  <si>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</si>
  <si>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</si>
  <si>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</si>
  <si>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</si>
  <si>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</si>
  <si>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</si>
  <si>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</si>
  <si>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</si>
  <si>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</si>
  <si>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</si>
  <si>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</si>
  <si>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</si>
  <si>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</si>
  <si>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</si>
  <si>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</si>
  <si>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</si>
  <si>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</si>
  <si>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</si>
  <si>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</si>
  <si>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</si>
  <si>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</si>
  <si>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</si>
  <si>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</si>
  <si>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</si>
  <si>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</si>
  <si>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</si>
  <si>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</si>
  <si>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</si>
  <si>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</si>
  <si>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</si>
  <si>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</si>
  <si>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</si>
  <si>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</si>
  <si>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</si>
  <si>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</si>
  <si>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</si>
  <si>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</si>
  <si>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</si>
  <si>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</si>
  <si>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</si>
  <si>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</si>
  <si>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</si>
  <si>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</si>
  <si>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</si>
  <si>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</si>
  <si>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</si>
  <si>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</si>
  <si>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</si>
  <si>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</si>
  <si>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</si>
  <si>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</si>
  <si>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</si>
  <si>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</si>
  <si>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</si>
  <si>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</si>
  <si>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</si>
  <si>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</si>
  <si>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</si>
  <si>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</si>
  <si>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</si>
  <si>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</si>
  <si>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</si>
  <si>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</si>
  <si>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</si>
  <si>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</si>
  <si>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</si>
  <si>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</si>
  <si>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</si>
  <si>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</si>
  <si>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</si>
  <si>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</si>
  <si>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</si>
  <si>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</si>
  <si>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</si>
  <si>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</si>
  <si>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</si>
  <si>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</si>
  <si>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</si>
  <si>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</si>
  <si>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</si>
  <si>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</si>
  <si>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</si>
  <si>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</si>
  <si>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</si>
  <si>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</si>
  <si>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</si>
  <si>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</si>
  <si>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</si>
  <si>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</si>
  <si>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</si>
  <si>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</si>
  <si>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</si>
  <si>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</si>
  <si>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</si>
  <si>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</si>
  <si>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</si>
  <si>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</si>
  <si>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</si>
  <si>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</si>
  <si>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</si>
  <si>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</si>
  <si>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</si>
  <si>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</si>
  <si>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</si>
  <si>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</si>
  <si>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</si>
  <si>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</si>
  <si>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</si>
  <si>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</si>
  <si>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</si>
  <si>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</si>
  <si>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</si>
  <si>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</si>
  <si>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</si>
  <si>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</si>
  <si>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</si>
  <si>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</si>
  <si>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</si>
  <si>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</si>
  <si>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</si>
  <si>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</si>
  <si>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</si>
  <si>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</si>
  <si>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</si>
  <si>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</si>
  <si>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</si>
  <si>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</si>
  <si>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</si>
  <si>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</si>
  <si>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</si>
  <si>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</si>
  <si>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</si>
  <si>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</si>
  <si>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</si>
  <si>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</si>
  <si>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</si>
  <si>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</si>
  <si>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</si>
  <si>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</si>
  <si>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</si>
  <si>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</si>
  <si>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</si>
  <si>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</si>
  <si>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</si>
  <si>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</si>
  <si>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</si>
  <si>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</si>
  <si>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</si>
  <si>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</si>
  <si>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</si>
  <si>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</si>
  <si>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</si>
  <si>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</si>
  <si>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</si>
  <si>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</si>
  <si>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</si>
  <si>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</si>
  <si>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</si>
  <si>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</si>
  <si>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</si>
  <si>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</si>
  <si>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</si>
  <si>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</si>
  <si>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</si>
  <si>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</si>
  <si>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</si>
  <si>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</si>
  <si>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</si>
  <si>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</si>
  <si>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</si>
  <si>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</si>
  <si>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</si>
  <si>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</si>
  <si>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</si>
  <si>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</si>
  <si>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</si>
  <si>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</si>
  <si>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</si>
  <si>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</si>
  <si>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</si>
  <si>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</si>
  <si>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</si>
  <si>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</si>
  <si>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</si>
  <si>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</si>
  <si>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</si>
  <si>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</si>
  <si>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</si>
  <si>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</si>
  <si>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</si>
  <si>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</si>
  <si>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</si>
  <si>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</si>
  <si>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</si>
  <si>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</si>
  <si>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</si>
  <si>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</si>
  <si>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</si>
  <si>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</si>
  <si>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</si>
  <si>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</si>
  <si>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</si>
  <si>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</si>
  <si>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</si>
  <si>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</si>
  <si>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</si>
  <si>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</si>
  <si>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</si>
  <si>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</si>
  <si>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</si>
  <si>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</si>
  <si>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</si>
  <si>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</si>
  <si>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</si>
  <si>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</si>
  <si>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</si>
  <si>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</si>
  <si>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</si>
  <si>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</si>
  <si>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</si>
  <si>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</si>
  <si>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</si>
  <si>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</si>
  <si>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</si>
  <si>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</si>
  <si>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</si>
  <si>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</si>
  <si>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</si>
  <si>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</si>
  <si>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</si>
  <si>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</si>
  <si>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</si>
  <si>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</si>
  <si>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</si>
  <si>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</si>
  <si>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</si>
  <si>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</si>
  <si>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</si>
  <si>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</si>
  <si>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</si>
  <si>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</si>
  <si>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</si>
  <si>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</si>
  <si>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</si>
  <si>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</si>
  <si>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</si>
  <si>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</si>
  <si>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</si>
  <si>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</si>
  <si>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</si>
  <si>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</si>
  <si>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</si>
  <si>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</si>
  <si>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</si>
  <si>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</si>
  <si>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</si>
  <si>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</si>
  <si>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</si>
  <si>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</si>
  <si>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</si>
  <si>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</si>
  <si>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</si>
  <si>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</si>
  <si>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</si>
  <si>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</si>
  <si>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</si>
  <si>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</si>
  <si>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</si>
  <si>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</si>
  <si>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</si>
  <si>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</si>
  <si>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</si>
  <si>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</si>
  <si>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</si>
  <si>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</si>
  <si>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</si>
  <si>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</si>
  <si>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</si>
  <si>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</si>
  <si>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</si>
  <si>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</si>
  <si>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</si>
  <si>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</si>
  <si>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</si>
  <si>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</si>
  <si>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</si>
  <si>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</si>
  <si>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</si>
  <si>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</si>
  <si>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</si>
  <si>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</si>
  <si>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</si>
  <si>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</si>
  <si>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</si>
  <si>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</si>
  <si>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</si>
  <si>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</si>
  <si>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</si>
  <si>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</si>
  <si>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</si>
  <si>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</si>
  <si>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</si>
  <si>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</si>
  <si>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</si>
  <si>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</si>
  <si>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</si>
  <si>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</si>
  <si>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</si>
  <si>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</si>
  <si>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</si>
  <si>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</si>
  <si>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</si>
  <si>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</si>
  <si>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</si>
  <si>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</si>
  <si>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</si>
  <si>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</si>
  <si>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</si>
  <si>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</si>
  <si>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</si>
  <si>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</si>
  <si>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</si>
  <si>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</si>
  <si>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</si>
  <si>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</si>
  <si>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</si>
  <si>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</si>
  <si>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</si>
  <si>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</si>
  <si>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</si>
  <si>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</si>
  <si>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</si>
  <si>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</si>
  <si>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</si>
  <si>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</si>
  <si>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</si>
  <si>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</si>
  <si>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</si>
  <si>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</si>
  <si>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</si>
  <si>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</si>
  <si>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</si>
  <si>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</si>
  <si>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</si>
  <si>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</si>
  <si>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</si>
  <si>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</si>
  <si>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</si>
  <si>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</si>
  <si>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</si>
  <si>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</si>
  <si>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</si>
  <si>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</si>
  <si>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</si>
  <si>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</si>
  <si>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</si>
  <si>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</si>
  <si>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</si>
  <si>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</si>
  <si>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</si>
  <si>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</si>
  <si>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</si>
  <si>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</si>
  <si>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</si>
  <si>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</si>
  <si>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</si>
  <si>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</si>
  <si>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</si>
  <si>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</si>
  <si>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</si>
  <si>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</si>
  <si>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</si>
  <si>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</si>
  <si>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</si>
  <si>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</si>
  <si>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</si>
  <si>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</si>
  <si>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</si>
  <si>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</si>
  <si>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</si>
  <si>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</si>
  <si>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</si>
  <si>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</si>
  <si>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</si>
  <si>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</si>
  <si>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</si>
  <si>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</si>
  <si>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</si>
  <si>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</si>
  <si>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</si>
  <si>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</si>
  <si>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</si>
  <si>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</si>
  <si>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</si>
  <si>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</si>
  <si>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</si>
  <si>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</si>
  <si>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</si>
  <si>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</si>
  <si>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</si>
  <si>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</si>
  <si>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</si>
  <si>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</si>
  <si>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</si>
  <si>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</si>
  <si>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</si>
  <si>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</si>
  <si>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</si>
  <si>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</si>
  <si>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</si>
  <si>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</si>
  <si>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</si>
  <si>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</si>
  <si>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</si>
  <si>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</si>
  <si>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</si>
  <si>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</si>
  <si>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</si>
  <si>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</si>
  <si>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</si>
  <si>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</si>
  <si>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</si>
  <si>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</si>
  <si>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</si>
  <si>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</si>
  <si>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</si>
  <si>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</si>
  <si>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</si>
  <si>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</si>
  <si>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</si>
  <si>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</si>
  <si>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</si>
  <si>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</si>
  <si>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</si>
  <si>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</si>
  <si>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</si>
  <si>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</si>
  <si>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</si>
  <si>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</si>
  <si>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</si>
  <si>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</si>
  <si>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</si>
  <si>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</si>
  <si>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</si>
  <si>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</si>
  <si>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</si>
  <si>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</si>
  <si>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</si>
  <si>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</si>
  <si>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</si>
  <si>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</si>
  <si>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</si>
  <si>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</si>
  <si>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</si>
  <si>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</si>
  <si>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</si>
  <si>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</si>
  <si>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</si>
  <si>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</si>
  <si>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</si>
  <si>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</si>
  <si>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</si>
  <si>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</si>
  <si>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</si>
  <si>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</si>
  <si>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</si>
  <si>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</si>
  <si>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</si>
  <si>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</si>
  <si>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</si>
  <si>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</si>
  <si>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</si>
  <si>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</si>
  <si>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</si>
  <si>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</si>
  <si>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</si>
  <si>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</si>
  <si>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</si>
  <si>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</si>
  <si>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</si>
  <si>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</si>
  <si>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</si>
  <si>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</si>
  <si>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</si>
  <si>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</si>
  <si>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</si>
  <si>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</si>
  <si>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</si>
  <si>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</si>
  <si>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</si>
  <si>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</si>
  <si>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</si>
  <si>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</si>
  <si>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</si>
  <si>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</si>
  <si>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</si>
  <si>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</si>
  <si>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</si>
  <si>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</si>
  <si>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</si>
  <si>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</si>
  <si>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</si>
  <si>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</si>
  <si>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</si>
  <si>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</si>
  <si>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</si>
  <si>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</si>
  <si>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</si>
  <si>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</si>
  <si>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</si>
  <si>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</si>
  <si>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</si>
  <si>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</si>
  <si>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</si>
  <si>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</si>
  <si>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</si>
  <si>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</si>
  <si>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</si>
  <si>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</si>
  <si>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</si>
  <si>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</si>
  <si>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</si>
  <si>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</si>
  <si>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</si>
  <si>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</si>
  <si>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</si>
  <si>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</si>
  <si>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</si>
  <si>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</si>
  <si>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</si>
  <si>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</si>
  <si>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</si>
  <si>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</si>
  <si>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</si>
  <si>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</si>
  <si>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</si>
  <si>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</si>
  <si>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</si>
  <si>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</si>
  <si>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</si>
  <si>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</si>
  <si>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</si>
  <si>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</si>
  <si>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</si>
  <si>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</si>
  <si>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</si>
  <si>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</si>
  <si>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</si>
  <si>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</si>
  <si>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</si>
  <si>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</si>
  <si>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</si>
  <si>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</si>
  <si>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</si>
  <si>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</si>
  <si>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</si>
  <si>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</si>
  <si>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</si>
  <si>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</si>
  <si>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</si>
  <si>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</si>
  <si>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</si>
  <si>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</si>
  <si>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</si>
  <si>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</si>
  <si>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</si>
  <si>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</si>
  <si>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</si>
  <si>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</si>
  <si>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</si>
  <si>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</si>
  <si>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</si>
  <si>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</si>
  <si>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</si>
  <si>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</si>
  <si>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</si>
  <si>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</si>
  <si>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</si>
  <si>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</si>
  <si>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</si>
  <si>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</si>
  <si>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</si>
  <si>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</si>
  <si>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</si>
  <si>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</si>
  <si>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</si>
  <si>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</si>
  <si>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</si>
  <si>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</si>
  <si>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</si>
  <si>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</si>
  <si>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</si>
  <si>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</si>
  <si>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</si>
  <si>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</si>
  <si>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</si>
  <si>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</si>
  <si>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</si>
  <si>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</si>
  <si>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</si>
  <si>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</si>
  <si>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</si>
  <si>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</si>
  <si>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</si>
  <si>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</si>
  <si>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</si>
  <si>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</si>
  <si>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</si>
  <si>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</si>
  <si>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</si>
  <si>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</si>
  <si>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</si>
  <si>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</si>
  <si>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</si>
  <si>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</si>
  <si>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</si>
  <si>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</si>
  <si>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</si>
  <si>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</si>
  <si>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</si>
  <si>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</si>
  <si>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</si>
  <si>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</si>
  <si>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</si>
  <si>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</si>
  <si>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</si>
  <si>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</si>
  <si>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</si>
  <si>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</si>
  <si>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</si>
  <si>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</si>
  <si>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</si>
  <si>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</si>
  <si>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</si>
  <si>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</si>
  <si>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</si>
  <si>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</si>
  <si>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</si>
  <si>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</si>
  <si>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</si>
  <si>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</si>
  <si>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</si>
  <si>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</si>
  <si>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</si>
  <si>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</si>
  <si>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</si>
  <si>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</si>
  <si>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</si>
  <si>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</si>
  <si>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</si>
  <si>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</si>
  <si>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</si>
  <si>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</si>
  <si>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</si>
  <si>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</si>
  <si>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</si>
  <si>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</si>
  <si>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</si>
  <si>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</si>
  <si>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</si>
  <si>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</si>
  <si>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</si>
  <si>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</si>
  <si>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</si>
  <si>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</si>
  <si>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</si>
  <si>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</si>
  <si>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</si>
  <si>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</si>
  <si>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</si>
  <si>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</si>
  <si>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</si>
  <si>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</si>
  <si>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</si>
  <si>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</si>
  <si>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</si>
  <si>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</si>
  <si>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</si>
  <si>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</si>
  <si>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</si>
  <si>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</si>
  <si>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</si>
  <si>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</si>
  <si>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</si>
  <si>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</si>
  <si>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</si>
  <si>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</si>
  <si>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</si>
  <si>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</si>
  <si>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</si>
  <si>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</si>
  <si>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</si>
  <si>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</si>
  <si>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</si>
  <si>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</si>
  <si>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</si>
  <si>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</si>
  <si>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</si>
  <si>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</si>
  <si>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</si>
  <si>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</si>
  <si>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</si>
  <si>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</si>
  <si>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</si>
  <si>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</si>
  <si>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</si>
  <si>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</si>
  <si>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</si>
  <si>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</si>
  <si>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</si>
  <si>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</si>
  <si>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</si>
  <si>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</si>
  <si>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</si>
  <si>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</si>
  <si>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</si>
  <si>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</si>
  <si>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</si>
  <si>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</si>
  <si>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</si>
  <si>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</si>
  <si>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</si>
  <si>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</si>
  <si>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</si>
  <si>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</si>
  <si>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</si>
  <si>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</si>
  <si>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</si>
  <si>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</si>
  <si>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</si>
  <si>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</si>
  <si>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</si>
  <si>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</si>
  <si>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</si>
  <si>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</si>
  <si>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</si>
  <si>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</si>
  <si>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</si>
  <si>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</si>
  <si>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</si>
  <si>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</si>
  <si>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</si>
  <si>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</si>
  <si>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</si>
  <si>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</si>
  <si>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</si>
  <si>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</si>
  <si>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</si>
  <si>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</si>
  <si>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</si>
  <si>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</si>
  <si>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</si>
  <si>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</si>
  <si>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</si>
  <si>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</si>
  <si>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</si>
  <si>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</si>
  <si>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</si>
  <si>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</si>
  <si>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</si>
  <si>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</si>
  <si>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</si>
  <si>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</si>
  <si>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</si>
  <si>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</si>
  <si>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</si>
  <si>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</si>
  <si>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</si>
  <si>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</si>
  <si>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</si>
  <si>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</si>
  <si>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</si>
  <si>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</si>
  <si>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</si>
  <si>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</si>
  <si>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</si>
  <si>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</si>
  <si>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</si>
  <si>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</si>
  <si>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</si>
  <si>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</si>
  <si>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</si>
  <si>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</si>
  <si>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</si>
  <si>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</si>
  <si>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</si>
  <si>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</si>
  <si>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</si>
  <si>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</si>
  <si>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</si>
  <si>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</si>
  <si>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</si>
  <si>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</si>
  <si>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</si>
  <si>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</si>
  <si>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</si>
  <si>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</si>
  <si>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</si>
  <si>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</si>
  <si>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</si>
  <si>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</si>
  <si>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</si>
  <si>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</si>
  <si>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</si>
  <si>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</si>
  <si>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</si>
  <si>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</si>
  <si>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</si>
  <si>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</si>
  <si>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</si>
  <si>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</si>
  <si>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</si>
  <si>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</si>
  <si>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</si>
  <si>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</si>
  <si>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</si>
  <si>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</si>
  <si>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</si>
  <si>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</si>
  <si>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</si>
  <si>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</si>
  <si>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</si>
  <si>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</si>
  <si>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</si>
  <si>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</si>
  <si>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</si>
  <si>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</si>
  <si>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</si>
  <si>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</si>
  <si>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</si>
  <si>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</si>
  <si>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</si>
  <si>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</si>
  <si>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</si>
  <si>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</si>
  <si>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</si>
  <si>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</si>
  <si>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</si>
  <si>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</si>
  <si>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</si>
  <si>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</si>
  <si>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</si>
  <si>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</si>
  <si>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</si>
  <si>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</si>
  <si>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</si>
  <si>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</si>
  <si>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</si>
  <si>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</si>
  <si>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</si>
  <si>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</si>
  <si>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</si>
  <si>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</si>
  <si>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</si>
  <si>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</si>
  <si>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</si>
  <si>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</si>
  <si>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</si>
  <si>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</si>
  <si>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</si>
  <si>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</si>
  <si>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</si>
  <si>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</si>
  <si>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</si>
  <si>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</si>
  <si>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</si>
  <si>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</si>
  <si>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</si>
  <si>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</si>
  <si>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</si>
  <si>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</si>
  <si>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</si>
  <si>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</si>
  <si>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</si>
  <si>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</si>
  <si>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</si>
  <si>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</si>
  <si>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</si>
  <si>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</si>
  <si>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</si>
  <si>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</si>
  <si>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</si>
  <si>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</si>
  <si>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</si>
  <si>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</si>
  <si>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</si>
  <si>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</si>
  <si>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</si>
  <si>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</si>
  <si>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</si>
  <si>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</si>
  <si>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</si>
  <si>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</si>
  <si>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</si>
  <si>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</si>
  <si>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</si>
  <si>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</si>
  <si>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</si>
  <si>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</si>
  <si>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</si>
  <si>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</si>
  <si>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</si>
  <si>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</si>
  <si>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</si>
  <si>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</si>
  <si>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</si>
  <si>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</si>
  <si>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</si>
  <si>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</si>
  <si>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</si>
  <si>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</si>
  <si>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</si>
  <si>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</si>
  <si>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</si>
  <si>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</si>
  <si>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</si>
  <si>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</si>
  <si>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</si>
  <si>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</si>
  <si>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</si>
  <si>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</si>
  <si>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</si>
  <si>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</si>
  <si>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</si>
  <si>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</si>
  <si>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</si>
  <si>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</si>
  <si>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</si>
  <si>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</si>
  <si>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</si>
  <si>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</si>
  <si>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</si>
  <si>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</si>
  <si>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</si>
  <si>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</si>
  <si>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</si>
  <si>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</si>
  <si>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</si>
  <si>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</si>
  <si>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</si>
  <si>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</si>
  <si>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</si>
  <si>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</si>
  <si>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</si>
  <si>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</si>
  <si>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</si>
  <si>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</si>
  <si>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</si>
  <si>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</si>
  <si>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</si>
  <si>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</si>
  <si>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</si>
  <si>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</si>
  <si>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</si>
  <si>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</si>
  <si>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</si>
  <si>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</si>
  <si>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</si>
  <si>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</si>
  <si>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</si>
  <si>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</si>
  <si>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</si>
  <si>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</si>
  <si>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</si>
  <si>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</si>
  <si>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</si>
  <si>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</si>
  <si>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</si>
  <si>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</si>
  <si>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</si>
  <si>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</si>
  <si>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</si>
  <si>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</si>
  <si>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</si>
  <si>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</si>
  <si>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</si>
  <si>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</si>
  <si>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</si>
  <si>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</si>
  <si>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</si>
  <si>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</si>
  <si>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</si>
  <si>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</si>
  <si>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</si>
  <si>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</si>
  <si>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</si>
  <si>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</si>
  <si>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</si>
  <si>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</si>
  <si>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</si>
  <si>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</si>
  <si>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</si>
  <si>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</si>
  <si>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</si>
  <si>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</si>
  <si>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</si>
  <si>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</si>
  <si>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</si>
  <si>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</si>
  <si>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</si>
  <si>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</si>
  <si>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</si>
  <si>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</si>
  <si>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</si>
  <si>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</si>
  <si>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</si>
  <si>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</si>
  <si>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</si>
  <si>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</si>
  <si>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</si>
  <si>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</si>
  <si>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</si>
  <si>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</si>
  <si>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</si>
  <si>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</si>
  <si>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</si>
  <si>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</si>
  <si>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</si>
  <si>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</si>
  <si>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</si>
  <si>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</si>
  <si>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</si>
  <si>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</si>
  <si>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</si>
  <si>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</si>
  <si>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</si>
  <si>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</si>
  <si>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</si>
  <si>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</si>
  <si>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</si>
  <si>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</si>
  <si>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</si>
  <si>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</si>
  <si>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</si>
  <si>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</si>
  <si>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</si>
  <si>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</si>
  <si>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</si>
  <si>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</si>
  <si>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</si>
  <si>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</si>
  <si>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</si>
  <si>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</si>
  <si>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</si>
  <si>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</si>
  <si>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</si>
  <si>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</si>
  <si>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</si>
  <si>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</si>
  <si>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</si>
  <si>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</si>
  <si>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</si>
  <si>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</si>
  <si>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</si>
  <si>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</si>
  <si>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</si>
  <si>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</si>
  <si>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</si>
  <si>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</si>
  <si>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</si>
  <si>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</si>
  <si>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</si>
  <si>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</si>
  <si>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</si>
  <si>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</si>
  <si>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</si>
  <si>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</si>
  <si>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</si>
  <si>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</si>
  <si>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</si>
  <si>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</si>
  <si>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</si>
  <si>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</si>
  <si>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</si>
  <si>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</si>
  <si>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</si>
  <si>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</si>
  <si>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</si>
  <si>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</si>
  <si>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</si>
  <si>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</si>
  <si>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</si>
  <si>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</si>
  <si>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</si>
  <si>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</si>
  <si>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</si>
  <si>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</si>
  <si>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</si>
  <si>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</si>
  <si>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</si>
  <si>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</si>
  <si>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</si>
  <si>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</si>
  <si>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</si>
  <si>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</si>
  <si>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</si>
  <si>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</si>
  <si>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</si>
  <si>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</si>
  <si>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</si>
  <si>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</si>
  <si>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</si>
  <si>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</si>
  <si>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</si>
  <si>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</si>
  <si>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</si>
  <si>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</si>
  <si>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</si>
  <si>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</si>
  <si>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</si>
  <si>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</si>
  <si>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</si>
  <si>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</si>
  <si>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</si>
  <si>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</si>
  <si>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</si>
  <si>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</si>
  <si>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</si>
  <si>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</si>
  <si>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</si>
  <si>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</si>
  <si>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</si>
  <si>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</si>
  <si>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</si>
  <si>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</si>
  <si>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</si>
  <si>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</si>
  <si>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</si>
  <si>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</si>
  <si>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</si>
  <si>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</si>
  <si>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</si>
  <si>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</si>
  <si>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</si>
  <si>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</si>
  <si>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</si>
  <si>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</si>
  <si>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</si>
  <si>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</si>
  <si>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</si>
  <si>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</si>
  <si>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</si>
  <si>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</si>
  <si>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</si>
  <si>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</si>
  <si>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</si>
  <si>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</si>
  <si>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</si>
  <si>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</si>
  <si>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</si>
  <si>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</si>
  <si>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</si>
  <si>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</si>
  <si>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</si>
  <si>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</si>
  <si>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</si>
  <si>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</si>
  <si>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</si>
  <si>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</si>
  <si>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</si>
  <si>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</si>
  <si>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</si>
  <si>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</si>
  <si>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</si>
  <si>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</si>
  <si>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</si>
  <si>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</si>
  <si>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</si>
  <si>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</si>
  <si>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</si>
  <si>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</si>
  <si>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</si>
  <si>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</si>
  <si>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</si>
  <si>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</si>
  <si>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</si>
  <si>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</si>
  <si>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</si>
  <si>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</si>
  <si>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</si>
  <si>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</si>
  <si>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</si>
  <si>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</si>
  <si>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</si>
  <si>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</si>
  <si>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</si>
  <si>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</si>
  <si>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</si>
  <si>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</si>
  <si>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</si>
  <si>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</si>
  <si>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</si>
  <si>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</si>
  <si>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</si>
  <si>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</si>
  <si>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</si>
  <si>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</si>
  <si>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</si>
  <si>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</si>
  <si>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</si>
  <si>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</si>
  <si>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</si>
  <si>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</si>
  <si>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</si>
  <si>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</si>
  <si>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</si>
  <si>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</si>
  <si>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</si>
  <si>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</si>
  <si>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</si>
  <si>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</si>
  <si>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</si>
  <si>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</si>
  <si>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</si>
  <si>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</si>
  <si>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</si>
  <si>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</si>
  <si>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</si>
  <si>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</si>
  <si>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</si>
  <si>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</si>
  <si>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</si>
  <si>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</si>
  <si>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</si>
  <si>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</si>
  <si>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</si>
  <si>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</si>
  <si>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</si>
  <si>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</si>
  <si>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</si>
  <si>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</si>
  <si>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</si>
  <si>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</si>
  <si>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</si>
  <si>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</si>
  <si>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</si>
  <si>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</si>
  <si>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</si>
  <si>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</si>
  <si>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</si>
  <si>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</si>
  <si>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</si>
  <si>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</si>
  <si>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</si>
  <si>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</si>
  <si>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</si>
  <si>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</si>
  <si>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</si>
  <si>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</si>
  <si>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</si>
  <si>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</si>
  <si>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</si>
  <si>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</si>
  <si>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</si>
  <si>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</si>
  <si>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</si>
  <si>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</si>
  <si>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</si>
  <si>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</si>
  <si>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</si>
  <si>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</si>
  <si>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</si>
  <si>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</si>
  <si>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</si>
  <si>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</si>
  <si>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</si>
  <si>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</si>
  <si>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</si>
  <si>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</si>
  <si>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</si>
  <si>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</si>
  <si>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</si>
  <si>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</si>
  <si>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</si>
  <si>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</si>
  <si>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</si>
  <si>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</si>
  <si>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</si>
  <si>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</si>
  <si>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</si>
  <si>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</si>
  <si>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</si>
  <si>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</si>
  <si>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</si>
  <si>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</si>
  <si>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</si>
  <si>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</si>
  <si>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</si>
  <si>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</si>
  <si>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</si>
  <si>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</si>
  <si>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</si>
  <si>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</si>
  <si>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</si>
  <si>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</si>
  <si>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</si>
  <si>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</si>
  <si>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</si>
  <si>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</si>
  <si>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</si>
  <si>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</si>
  <si>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</si>
  <si>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</si>
  <si>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</si>
  <si>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</si>
  <si>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</si>
  <si>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</si>
  <si>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</si>
  <si>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</si>
  <si>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</si>
  <si>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</si>
  <si>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</si>
  <si>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</si>
  <si>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</si>
  <si>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</si>
  <si>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</si>
  <si>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</si>
  <si>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</si>
  <si>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</si>
  <si>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</si>
  <si>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</si>
  <si>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</si>
  <si>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</si>
  <si>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</si>
  <si>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</si>
  <si>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</si>
  <si>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</si>
  <si>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</si>
  <si>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</si>
  <si>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</si>
  <si>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</si>
  <si>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</si>
  <si>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</si>
  <si>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</si>
  <si>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</si>
  <si>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</si>
  <si>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</si>
  <si>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</si>
  <si>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</si>
  <si>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</si>
  <si>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</si>
  <si>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</si>
  <si>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</si>
  <si>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</si>
  <si>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</si>
  <si>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</si>
  <si>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</si>
  <si>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</si>
  <si>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</si>
  <si>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</si>
  <si>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</si>
  <si>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</si>
  <si>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</si>
  <si>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</si>
  <si>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</si>
  <si>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</si>
  <si>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</si>
  <si>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</si>
  <si>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</si>
  <si>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</si>
  <si>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</si>
  <si>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</si>
  <si>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</si>
  <si>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</si>
  <si>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</si>
  <si>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</si>
  <si>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</si>
  <si>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</si>
  <si>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</si>
  <si>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</si>
  <si>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</si>
  <si>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</si>
  <si>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</si>
  <si>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</si>
  <si>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</si>
  <si>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</si>
  <si>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</si>
  <si>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</si>
  <si>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</si>
  <si>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</si>
  <si>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</si>
  <si>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</si>
  <si>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</si>
  <si>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</si>
  <si>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</si>
  <si>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</si>
  <si>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</si>
  <si>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</si>
  <si>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</si>
  <si>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</si>
  <si>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</si>
  <si>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</si>
  <si>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</si>
  <si>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</si>
  <si>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</si>
  <si>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</si>
  <si>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</si>
  <si>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</si>
  <si>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</si>
  <si>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</si>
  <si>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</si>
  <si>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</si>
  <si>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</si>
  <si>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</si>
  <si>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</si>
  <si>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</si>
  <si>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</si>
  <si>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</si>
  <si>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</si>
  <si>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</si>
  <si>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</si>
  <si>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</si>
  <si>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</si>
  <si>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</si>
  <si>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</si>
  <si>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</si>
  <si>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</si>
  <si>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</si>
  <si>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</si>
  <si>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</si>
  <si>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</si>
  <si>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</si>
  <si>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</si>
  <si>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</si>
  <si>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</si>
  <si>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</si>
  <si>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</si>
  <si>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</si>
  <si>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</si>
  <si>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</si>
  <si>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</si>
  <si>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</si>
  <si>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</si>
  <si>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</si>
  <si>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</si>
  <si>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</si>
  <si>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</si>
  <si>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</si>
  <si>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</si>
  <si>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</si>
  <si>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</si>
  <si>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</si>
  <si>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</si>
  <si>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</si>
  <si>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</si>
  <si>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</si>
  <si>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</si>
  <si>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</si>
  <si>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</si>
  <si>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</si>
  <si>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</si>
  <si>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</si>
  <si>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</si>
  <si>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</si>
  <si>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</si>
  <si>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</si>
  <si>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</si>
  <si>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</si>
  <si>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</si>
  <si>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</si>
  <si>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</si>
  <si>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</si>
  <si>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</si>
  <si>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</si>
  <si>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</si>
  <si>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</si>
  <si>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</si>
  <si>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</si>
  <si>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</si>
  <si>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</si>
  <si>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</si>
  <si>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</si>
  <si>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</si>
  <si>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</si>
  <si>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</si>
  <si>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</si>
  <si>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</si>
  <si>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</si>
  <si>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</si>
  <si>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</si>
  <si>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</si>
  <si>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</si>
  <si>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</si>
  <si>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</si>
  <si>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</si>
  <si>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</si>
  <si>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</si>
  <si>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</si>
  <si>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</si>
  <si>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</si>
  <si>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</si>
  <si>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</si>
  <si>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</si>
  <si>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</si>
  <si>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</si>
  <si>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</si>
  <si>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</si>
  <si>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</si>
  <si>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</si>
  <si>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</si>
  <si>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</si>
  <si>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</si>
  <si>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</si>
  <si>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</si>
  <si>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</si>
  <si>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</si>
  <si>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</si>
  <si>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</si>
  <si>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</si>
  <si>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</si>
  <si>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</si>
  <si>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</si>
  <si>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</si>
  <si>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</si>
  <si>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</si>
  <si>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</si>
  <si>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</si>
  <si>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</si>
  <si>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</si>
  <si>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</si>
  <si>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</si>
  <si>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</si>
  <si>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</si>
  <si>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</si>
  <si>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</si>
  <si>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</si>
  <si>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</si>
  <si>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</si>
  <si>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</si>
  <si>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</si>
  <si>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</si>
  <si>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</si>
  <si>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</si>
  <si>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</si>
  <si>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</si>
  <si>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</si>
  <si>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</si>
  <si>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</si>
  <si>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</si>
  <si>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</si>
  <si>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</si>
  <si>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</si>
  <si>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</si>
  <si>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</si>
  <si>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</si>
  <si>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</si>
  <si>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</si>
  <si>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</si>
  <si>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</si>
  <si>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</si>
  <si>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</si>
  <si>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</si>
  <si>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</si>
  <si>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</si>
  <si>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</si>
  <si>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</si>
  <si>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</si>
  <si>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</si>
  <si>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</si>
  <si>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</si>
  <si>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</si>
  <si>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</si>
  <si>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</si>
  <si>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</si>
  <si>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</si>
  <si>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</si>
  <si>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</si>
  <si>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</si>
  <si>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</si>
  <si>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</si>
  <si>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</si>
  <si>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</si>
  <si>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</si>
  <si>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</si>
  <si>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</si>
  <si>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</si>
  <si>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</si>
  <si>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</si>
  <si>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</si>
  <si>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</si>
  <si>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</si>
  <si>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</si>
  <si>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</si>
  <si>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</si>
  <si>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</si>
  <si>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</si>
  <si>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</si>
  <si>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</si>
  <si>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</si>
  <si>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</si>
  <si>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</si>
  <si>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</si>
  <si>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</si>
  <si>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</si>
  <si>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</si>
  <si>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</si>
  <si>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</si>
  <si>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</si>
  <si>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</si>
  <si>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</si>
  <si>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</si>
  <si>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</si>
  <si>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</si>
  <si>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</si>
  <si>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</si>
  <si>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</si>
  <si>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</si>
  <si>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</si>
  <si>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</si>
  <si>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</si>
  <si>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</si>
  <si>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</si>
  <si>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</si>
  <si>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</si>
  <si>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</si>
  <si>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</si>
  <si>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</si>
  <si>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</si>
  <si>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</si>
  <si>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</si>
  <si>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</si>
  <si>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</si>
  <si>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</si>
  <si>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</si>
  <si>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</si>
  <si>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</si>
  <si>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</si>
  <si>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</si>
  <si>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</si>
  <si>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</si>
  <si>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</si>
  <si>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</si>
  <si>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</si>
  <si>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</si>
  <si>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</si>
  <si>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</si>
  <si>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</si>
  <si>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</si>
  <si>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</si>
  <si>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</si>
  <si>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</si>
  <si>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</si>
  <si>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</si>
  <si>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</si>
  <si>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</si>
  <si>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</si>
  <si>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</si>
  <si>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</si>
  <si>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</si>
  <si>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</si>
  <si>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</si>
  <si>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</si>
  <si>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</si>
  <si>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</si>
  <si>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</si>
  <si>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</si>
  <si>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</si>
  <si>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</si>
  <si>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</si>
  <si>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</si>
  <si>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</si>
  <si>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</si>
  <si>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</si>
  <si>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</si>
  <si>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</si>
  <si>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</si>
  <si>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</si>
  <si>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</si>
  <si>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</si>
  <si>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</si>
  <si>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</si>
  <si>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</si>
  <si>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</si>
  <si>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</si>
  <si>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</si>
  <si>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</si>
  <si>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</si>
  <si>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</si>
  <si>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</si>
  <si>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</si>
  <si>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</si>
  <si>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</si>
  <si>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</si>
  <si>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</si>
  <si>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</si>
  <si>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</si>
  <si>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</si>
  <si>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</si>
  <si>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</si>
  <si>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</si>
  <si>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</si>
  <si>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</si>
  <si>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</si>
  <si>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</si>
  <si>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</si>
  <si>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</si>
  <si>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</si>
  <si>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</si>
  <si>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</si>
  <si>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</si>
  <si>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</si>
  <si>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</si>
  <si>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</si>
  <si>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</si>
  <si>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</si>
  <si>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</si>
  <si>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</si>
  <si>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</si>
  <si>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</si>
  <si>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</si>
  <si>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</si>
  <si>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</si>
  <si>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</si>
  <si>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</si>
  <si>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</si>
  <si>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</si>
  <si>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</si>
  <si>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</si>
  <si>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</si>
  <si>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</si>
  <si>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</si>
  <si>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</si>
  <si>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</si>
  <si>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</si>
  <si>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</si>
  <si>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</si>
  <si>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</si>
  <si>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</si>
  <si>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</si>
  <si>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</si>
  <si>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</si>
  <si>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</si>
  <si>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</si>
  <si>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</si>
  <si>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</si>
  <si>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</si>
  <si>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</si>
  <si>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</si>
  <si>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</si>
  <si>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</si>
  <si>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</si>
  <si>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</si>
  <si>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</si>
  <si>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</si>
  <si>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</si>
  <si>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</si>
  <si>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</si>
  <si>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</si>
  <si>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</si>
  <si>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</si>
  <si>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</si>
  <si>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</si>
  <si>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</si>
  <si>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</si>
  <si>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</si>
  <si>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</si>
  <si>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</si>
  <si>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</si>
  <si>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</si>
  <si>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</si>
  <si>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</si>
  <si>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</si>
  <si>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</si>
  <si>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</si>
  <si>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</si>
  <si>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</si>
  <si>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</si>
  <si>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</si>
  <si>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</si>
  <si>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</si>
  <si>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</si>
  <si>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</si>
  <si>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</si>
  <si>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</si>
  <si>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</si>
  <si>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</si>
  <si>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</si>
  <si>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</si>
  <si>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</si>
  <si>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</si>
  <si>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</si>
  <si>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</si>
  <si>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</si>
  <si>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</si>
  <si>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</si>
  <si>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</si>
  <si>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</si>
  <si>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</si>
  <si>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</si>
  <si>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</si>
  <si>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</si>
  <si>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</si>
  <si>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</si>
  <si>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</si>
  <si>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</si>
  <si>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</si>
  <si>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</si>
  <si>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</si>
  <si>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</si>
  <si>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</si>
  <si>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</si>
  <si>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</si>
  <si>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</si>
  <si>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</si>
  <si>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</si>
  <si>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</si>
  <si>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</si>
  <si>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</si>
  <si>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</si>
  <si>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</si>
  <si>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</si>
  <si>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</si>
  <si>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</si>
  <si>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</si>
  <si>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</si>
  <si>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</si>
  <si>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</si>
  <si>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</si>
  <si>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</si>
  <si>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</si>
  <si>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</si>
  <si>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</si>
  <si>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</si>
  <si>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</si>
  <si>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</si>
  <si>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</si>
  <si>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</si>
  <si>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</si>
  <si>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</si>
  <si>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</si>
  <si>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</si>
  <si>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</si>
  <si>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</si>
  <si>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</si>
  <si>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</si>
  <si>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</si>
  <si>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</si>
  <si>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</si>
  <si>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</si>
  <si>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</si>
  <si>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</si>
  <si>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</si>
  <si>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</si>
  <si>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</si>
  <si>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</si>
  <si>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</si>
  <si>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</si>
  <si>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</si>
  <si>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</si>
  <si>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</si>
  <si>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</si>
  <si>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</si>
  <si>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</si>
  <si>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</si>
  <si>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</si>
  <si>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</si>
  <si>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</si>
  <si>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</si>
  <si>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</si>
  <si>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</si>
  <si>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</si>
  <si>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</si>
  <si>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</si>
  <si>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</si>
  <si>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</si>
  <si>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</si>
  <si>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</si>
  <si>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</si>
  <si>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</si>
  <si>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</si>
  <si>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</si>
  <si>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</si>
  <si>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</si>
  <si>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</si>
  <si>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</si>
  <si>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</si>
  <si>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</si>
  <si>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</si>
  <si>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</si>
  <si>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</si>
  <si>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</si>
  <si>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</si>
  <si>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</si>
  <si>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</si>
  <si>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</si>
  <si>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</si>
  <si>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</si>
  <si>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</si>
  <si>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</si>
  <si>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</si>
  <si>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</si>
  <si>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</si>
  <si>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</si>
  <si>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</si>
  <si>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</si>
  <si>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</si>
  <si>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</si>
  <si>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</si>
  <si>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</si>
  <si>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</si>
  <si>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</si>
  <si>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</si>
  <si>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</si>
  <si>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</si>
  <si>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</si>
  <si>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</si>
  <si>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</si>
  <si>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</si>
  <si>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</si>
  <si>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</si>
  <si>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</si>
  <si>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</si>
  <si>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</si>
  <si>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</si>
  <si>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</si>
  <si>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</si>
  <si>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</si>
  <si>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</si>
  <si>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</si>
  <si>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</si>
  <si>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</si>
  <si>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</si>
  <si>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</si>
  <si>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</si>
  <si>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</si>
  <si>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</si>
  <si>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</si>
  <si>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</si>
  <si>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</si>
  <si>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</si>
  <si>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</si>
  <si>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</si>
  <si>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</si>
  <si>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</si>
  <si>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</si>
  <si>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</si>
  <si>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</si>
  <si>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</si>
  <si>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</si>
  <si>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</si>
  <si>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</si>
  <si>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</si>
  <si>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</si>
  <si>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</si>
  <si>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</si>
  <si>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</si>
  <si>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</si>
  <si>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</si>
  <si>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</si>
  <si>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</si>
  <si>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</si>
  <si>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</si>
  <si>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</si>
  <si>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</si>
  <si>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</si>
  <si>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</si>
  <si>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</si>
  <si>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</si>
  <si>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</si>
  <si>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</si>
  <si>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</si>
  <si>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</si>
  <si>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</si>
  <si>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</si>
  <si>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</si>
  <si>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</si>
  <si>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</si>
  <si>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</si>
  <si>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</si>
  <si>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</si>
  <si>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</si>
  <si>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</si>
  <si>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</si>
  <si>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</si>
  <si>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</si>
  <si>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</si>
  <si>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</si>
  <si>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</si>
  <si>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</si>
  <si>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</si>
  <si>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</si>
  <si>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</si>
  <si>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</si>
  <si>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</si>
  <si>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</si>
  <si>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</si>
  <si>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</si>
  <si>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</si>
  <si>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</si>
  <si>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</si>
  <si>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</si>
  <si>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</si>
  <si>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</si>
  <si>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</si>
  <si>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</si>
  <si>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</si>
  <si>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</si>
  <si>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</si>
  <si>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</si>
  <si>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</si>
  <si>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</si>
  <si>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</si>
  <si>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</si>
  <si>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</si>
  <si>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</si>
  <si>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</si>
  <si>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</si>
  <si>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</si>
  <si>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</si>
  <si>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</si>
  <si>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</si>
  <si>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</si>
  <si>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</si>
  <si>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</si>
  <si>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</si>
  <si>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</si>
  <si>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</si>
  <si>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</si>
  <si>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</si>
  <si>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</si>
  <si>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</si>
  <si>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</si>
  <si>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</si>
  <si>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</si>
  <si>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</si>
  <si>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</si>
  <si>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</si>
  <si>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</si>
  <si>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</si>
  <si>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</si>
  <si>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</si>
  <si>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</si>
  <si>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</si>
  <si>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</si>
  <si>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</si>
  <si>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</si>
  <si>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</si>
  <si>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</si>
  <si>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</si>
  <si>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</si>
  <si>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</si>
  <si>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</si>
  <si>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</si>
  <si>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</si>
  <si>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</si>
  <si>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</si>
  <si>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</si>
  <si>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</si>
  <si>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</si>
  <si>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</si>
  <si>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</si>
  <si>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</si>
  <si>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</si>
  <si>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</si>
  <si>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</si>
  <si>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</si>
  <si>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</si>
  <si>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</si>
  <si>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</si>
  <si>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</si>
  <si>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</si>
  <si>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</si>
  <si>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</si>
  <si>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</si>
  <si>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</si>
  <si>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</si>
  <si>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</si>
  <si>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</si>
  <si>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</si>
  <si>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</si>
  <si>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</si>
  <si>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</si>
  <si>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</si>
  <si>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</si>
  <si>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</si>
  <si>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</si>
  <si>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</si>
  <si>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</si>
  <si>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</si>
  <si>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</si>
  <si>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</si>
  <si>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</si>
  <si>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</si>
  <si>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</si>
  <si>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</si>
  <si>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</si>
  <si>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</si>
  <si>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</si>
  <si>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</si>
  <si>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</si>
  <si>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</si>
  <si>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</si>
  <si>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</si>
  <si>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</si>
  <si>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</si>
  <si>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</si>
  <si>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</si>
  <si>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</si>
  <si>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</si>
  <si>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</si>
  <si>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</si>
  <si>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</si>
  <si>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</si>
  <si>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</si>
  <si>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</si>
  <si>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</si>
  <si>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</si>
  <si>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</si>
  <si>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</si>
  <si>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</si>
  <si>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</si>
  <si>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</si>
  <si>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</si>
  <si>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</si>
  <si>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</si>
  <si>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</si>
  <si>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</si>
  <si>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</si>
  <si>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</si>
  <si>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</si>
  <si>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</si>
  <si>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</si>
  <si>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</si>
  <si>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</si>
  <si>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</si>
  <si>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</si>
  <si>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</si>
  <si>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</si>
  <si>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</si>
  <si>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</si>
  <si>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</si>
  <si>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</si>
  <si>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</si>
  <si>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</si>
  <si>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</si>
  <si>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</si>
  <si>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</si>
  <si>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</si>
  <si>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</si>
  <si>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</si>
  <si>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</si>
  <si>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</si>
  <si>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</si>
  <si>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</si>
  <si>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</si>
  <si>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</si>
  <si>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</si>
  <si>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</si>
  <si>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</si>
  <si>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</si>
  <si>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</si>
  <si>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</si>
  <si>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</si>
  <si>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</si>
  <si>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</si>
  <si>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</si>
  <si>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</si>
  <si>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</si>
  <si>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</si>
  <si>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</si>
  <si>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</si>
  <si>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</si>
  <si>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</si>
  <si>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</si>
  <si>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</si>
  <si>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</si>
  <si>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</si>
  <si>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</si>
  <si>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</si>
  <si>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</si>
  <si>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</si>
  <si>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</si>
  <si>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</si>
  <si>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</si>
  <si>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</si>
  <si>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</si>
  <si>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</si>
  <si>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</si>
  <si>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</si>
  <si>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</si>
  <si>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</si>
  <si>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</si>
  <si>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</si>
  <si>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</si>
  <si>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</si>
  <si>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</si>
  <si>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</si>
  <si>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</si>
  <si>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</si>
  <si>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</si>
  <si>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</si>
  <si>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</si>
  <si>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</si>
  <si>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</si>
  <si>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</si>
  <si>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</si>
  <si>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</si>
  <si>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</si>
  <si>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</si>
  <si>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</si>
  <si>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</si>
  <si>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</si>
  <si>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</si>
  <si>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</si>
  <si>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</si>
  <si>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</si>
  <si>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</si>
  <si>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</si>
  <si>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</si>
  <si>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</si>
  <si>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</si>
  <si>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</si>
  <si>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</si>
  <si>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</si>
  <si>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</si>
  <si>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</si>
  <si>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</si>
  <si>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</si>
  <si>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</si>
  <si>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</si>
  <si>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</si>
  <si>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</si>
  <si>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</si>
  <si>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</si>
  <si>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</si>
  <si>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</si>
  <si>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</si>
  <si>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</si>
  <si>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</si>
  <si>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</si>
  <si>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</si>
  <si>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</si>
  <si>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</si>
  <si>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</si>
  <si>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</si>
  <si>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</si>
  <si>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</si>
  <si>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</si>
  <si>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</si>
  <si>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</si>
  <si>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</si>
  <si>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</si>
  <si>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</si>
  <si>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</si>
  <si>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</si>
  <si>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</si>
  <si>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</si>
  <si>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</si>
  <si>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</si>
  <si>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</si>
  <si>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</si>
  <si>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</si>
  <si>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</si>
  <si>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</si>
  <si>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</si>
  <si>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</si>
  <si>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</si>
  <si>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</si>
  <si>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</si>
  <si>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</si>
  <si>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</si>
  <si>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</si>
  <si>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</si>
  <si>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</si>
  <si>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</si>
  <si>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</si>
  <si>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</si>
  <si>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</si>
  <si>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</si>
  <si>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</si>
  <si>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</si>
  <si>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</si>
  <si>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</si>
  <si>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</si>
  <si>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</si>
  <si>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</si>
  <si>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</si>
  <si>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</si>
  <si>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</si>
  <si>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</si>
  <si>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</si>
  <si>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</si>
  <si>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</si>
  <si>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</si>
  <si>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</si>
  <si>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</si>
  <si>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</si>
  <si>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</si>
  <si>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</si>
  <si>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</si>
  <si>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</si>
  <si>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</si>
  <si>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</si>
  <si>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</si>
  <si>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</si>
  <si>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</si>
  <si>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</si>
  <si>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</si>
  <si>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</si>
  <si>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</si>
  <si>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</si>
  <si>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</si>
  <si>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</si>
  <si>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</si>
  <si>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</si>
  <si>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</si>
  <si>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</si>
  <si>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</si>
  <si>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</si>
  <si>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</si>
  <si>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</si>
  <si>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</si>
  <si>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</si>
  <si>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</si>
  <si>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</si>
  <si>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</si>
  <si>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</si>
  <si>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</si>
  <si>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</si>
  <si>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</si>
  <si>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</si>
  <si>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</si>
  <si>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</si>
  <si>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</si>
  <si>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</si>
  <si>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</si>
  <si>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</si>
  <si>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</si>
  <si>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</si>
  <si>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</si>
  <si>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</si>
  <si>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</si>
  <si>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</si>
  <si>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</si>
  <si>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</si>
  <si>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</si>
  <si>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</si>
  <si>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</si>
  <si>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</si>
  <si>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</si>
  <si>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</si>
  <si>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</si>
  <si>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</si>
  <si>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</si>
  <si>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</si>
  <si>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</si>
  <si>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</si>
  <si>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</si>
  <si>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</si>
  <si>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</si>
  <si>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</si>
  <si>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</si>
  <si>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</si>
  <si>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</si>
  <si>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</si>
  <si>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</si>
  <si>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</si>
  <si>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</si>
  <si>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</si>
  <si>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</si>
  <si>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</si>
  <si>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</si>
  <si>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</si>
  <si>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</si>
  <si>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</si>
  <si>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</si>
  <si>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</si>
  <si>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</si>
  <si>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</si>
  <si>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</si>
  <si>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</si>
  <si>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</si>
  <si>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</si>
  <si>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</si>
  <si>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</si>
  <si>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</si>
  <si>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</si>
  <si>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</si>
  <si>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</si>
  <si>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</si>
  <si>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</si>
  <si>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</si>
  <si>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</si>
  <si>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</si>
  <si>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</si>
  <si>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</si>
  <si>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</si>
  <si>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</si>
  <si>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</si>
  <si>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</si>
  <si>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</si>
  <si>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</si>
  <si>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</si>
  <si>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</si>
  <si>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</si>
  <si>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</si>
  <si>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</si>
  <si>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</si>
  <si>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</si>
  <si>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</si>
  <si>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</si>
  <si>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</si>
  <si>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</si>
  <si>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</si>
  <si>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</si>
  <si>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</si>
  <si>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</si>
  <si>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</si>
  <si>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</si>
  <si>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</si>
  <si>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</si>
  <si>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</si>
  <si>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</si>
  <si>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</si>
  <si>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</si>
  <si>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</si>
  <si>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</si>
  <si>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</si>
  <si>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</si>
  <si>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</si>
  <si>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</si>
  <si>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</si>
  <si>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</si>
  <si>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</si>
  <si>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</si>
  <si>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</si>
  <si>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</si>
  <si>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</si>
  <si>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</si>
  <si>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</si>
  <si>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</si>
  <si>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</si>
  <si>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</si>
  <si>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</si>
  <si>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</si>
  <si>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</si>
  <si>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</si>
  <si>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</si>
  <si>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</si>
  <si>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</si>
  <si>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</si>
  <si>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</si>
  <si>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</si>
  <si>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</si>
  <si>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</si>
  <si>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</si>
  <si>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</si>
  <si>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</si>
  <si>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</si>
  <si>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</si>
  <si>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</si>
  <si>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</si>
  <si>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</si>
  <si>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</si>
  <si>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</si>
  <si>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</si>
  <si>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</si>
  <si>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</si>
  <si>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</si>
  <si>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</si>
  <si>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</si>
  <si>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</si>
  <si>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</si>
  <si>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</si>
  <si>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</si>
  <si>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</si>
  <si>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</si>
  <si>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</si>
  <si>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</si>
  <si>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</si>
  <si>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</si>
  <si>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</si>
  <si>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</si>
  <si>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</si>
  <si>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</si>
  <si>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</si>
  <si>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</si>
  <si>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</si>
  <si>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</si>
  <si>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</si>
  <si>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</si>
  <si>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</si>
  <si>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</si>
  <si>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</si>
  <si>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</si>
  <si>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</si>
  <si>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</si>
  <si>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</si>
  <si>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</si>
  <si>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</si>
  <si>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</si>
  <si>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</si>
  <si>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</si>
  <si>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</si>
  <si>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</si>
  <si>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</si>
  <si>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</si>
  <si>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</si>
  <si>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</si>
  <si>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</si>
  <si>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</si>
  <si>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</si>
  <si>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</si>
  <si>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</si>
  <si>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</si>
  <si>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</si>
  <si>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</si>
  <si>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</si>
  <si>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</si>
  <si>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</si>
  <si>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</si>
  <si>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</si>
  <si>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</si>
  <si>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</si>
  <si>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</si>
  <si>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</si>
  <si>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</si>
  <si>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</si>
  <si>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</si>
  <si>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</si>
  <si>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</si>
  <si>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</si>
  <si>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</si>
  <si>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</si>
  <si>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</si>
  <si>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</si>
  <si>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</si>
  <si>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</si>
  <si>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</si>
  <si>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</si>
  <si>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</si>
  <si>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</si>
  <si>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</si>
  <si>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</si>
  <si>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</si>
  <si>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</si>
  <si>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</si>
  <si>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</si>
  <si>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</si>
  <si>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</si>
  <si>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</si>
  <si>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</si>
  <si>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</si>
  <si>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</si>
  <si>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</si>
  <si>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</si>
  <si>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</si>
  <si>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</si>
  <si>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</si>
  <si>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</si>
  <si>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</si>
  <si>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</si>
  <si>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</si>
  <si>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</si>
  <si>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</si>
  <si>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</si>
  <si>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</si>
  <si>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</si>
  <si>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</si>
  <si>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</si>
  <si>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</si>
  <si>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</si>
  <si>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</si>
  <si>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</si>
  <si>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</si>
  <si>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</si>
  <si>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</si>
  <si>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</si>
  <si>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</si>
  <si>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</si>
  <si>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</si>
  <si>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</si>
  <si>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</si>
  <si>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</si>
  <si>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</si>
  <si>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</si>
  <si>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</si>
  <si>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</si>
  <si>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</si>
  <si>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</si>
  <si>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</si>
  <si>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</si>
  <si>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</si>
  <si>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</si>
  <si>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</si>
  <si>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</si>
  <si>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</si>
  <si>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</si>
  <si>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</si>
  <si>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</si>
  <si>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</si>
  <si>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</si>
  <si>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</si>
  <si>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</si>
  <si>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</si>
  <si>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</si>
  <si>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</si>
  <si>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</si>
  <si>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</si>
  <si>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</si>
  <si>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</si>
  <si>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</si>
  <si>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</si>
  <si>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</si>
  <si>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</si>
  <si>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</si>
  <si>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</si>
  <si>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</si>
  <si>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</si>
  <si>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</si>
  <si>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</si>
  <si>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</si>
  <si>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</si>
  <si>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</si>
  <si>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</si>
  <si>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</si>
  <si>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</si>
  <si>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</si>
  <si>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</si>
  <si>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</si>
  <si>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</si>
  <si>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</si>
  <si>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</si>
  <si>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</si>
  <si>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</si>
  <si>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</si>
  <si>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</si>
  <si>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</si>
  <si>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</si>
  <si>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</si>
  <si>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</si>
  <si>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</si>
  <si>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</si>
  <si>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</si>
  <si>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</si>
  <si>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</si>
  <si>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</si>
  <si>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</si>
  <si>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</si>
  <si>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</si>
  <si>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</si>
  <si>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</si>
  <si>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</si>
  <si>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</si>
  <si>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</si>
  <si>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</si>
  <si>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</si>
  <si>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</si>
  <si>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</si>
  <si>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</si>
  <si>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</si>
  <si>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</si>
  <si>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</si>
  <si>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</si>
  <si>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</si>
  <si>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</si>
  <si>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</si>
  <si>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</si>
  <si>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</si>
  <si>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</si>
  <si>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</si>
  <si>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</si>
  <si>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</si>
  <si>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</si>
  <si>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</si>
  <si>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</si>
  <si>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</si>
  <si>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</si>
  <si>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</si>
  <si>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</si>
  <si>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</si>
  <si>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</si>
  <si>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</si>
  <si>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</si>
  <si>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</si>
  <si>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</si>
  <si>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</si>
  <si>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</si>
  <si>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</si>
  <si>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</si>
  <si>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</si>
  <si>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</si>
  <si>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</si>
  <si>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</si>
  <si>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</si>
  <si>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</si>
  <si>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</si>
  <si>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</si>
  <si>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</si>
  <si>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</si>
  <si>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</si>
  <si>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</si>
  <si>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</si>
  <si>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</si>
  <si>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</si>
  <si>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</si>
  <si>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</si>
  <si>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</si>
  <si>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</si>
  <si>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</si>
  <si>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</si>
  <si>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</si>
  <si>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</si>
  <si>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</si>
  <si>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</si>
  <si>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</si>
  <si>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</si>
  <si>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</si>
  <si>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</si>
  <si>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</si>
  <si>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</si>
  <si>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</si>
  <si>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</si>
  <si>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</si>
  <si>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</si>
  <si>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</si>
  <si>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</si>
  <si>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</si>
  <si>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</si>
  <si>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</si>
  <si>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</si>
  <si>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</si>
  <si>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</si>
  <si>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</si>
  <si>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</si>
  <si>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</si>
  <si>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</si>
  <si>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</si>
  <si>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</si>
  <si>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</si>
  <si>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</si>
  <si>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</si>
  <si>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</si>
  <si>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</si>
  <si>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</si>
  <si>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</si>
  <si>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</si>
  <si>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</si>
  <si>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</si>
  <si>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</si>
  <si>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</si>
  <si>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</si>
  <si>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</si>
  <si>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</si>
  <si>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</si>
  <si>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</si>
  <si>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</si>
  <si>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</si>
  <si>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</si>
  <si>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</si>
  <si>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</si>
  <si>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</si>
  <si>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</si>
  <si>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</si>
  <si>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</si>
  <si>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</si>
  <si>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</si>
  <si>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</si>
  <si>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</si>
  <si>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</si>
  <si>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</si>
  <si>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</si>
  <si>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</si>
  <si>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</si>
  <si>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</si>
  <si>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</si>
  <si>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</si>
  <si>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</si>
  <si>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</si>
  <si>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</si>
  <si>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</si>
  <si>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</si>
  <si>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</si>
  <si>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</si>
  <si>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</si>
  <si>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</si>
  <si>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</si>
  <si>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</si>
  <si>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</si>
  <si>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</si>
  <si>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</si>
  <si>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</si>
  <si>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</si>
  <si>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</si>
  <si>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</si>
  <si>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</si>
  <si>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</si>
  <si>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</si>
  <si>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</si>
  <si>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</si>
  <si>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</si>
  <si>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</si>
  <si>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</si>
  <si>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</si>
  <si>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</si>
  <si>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</si>
  <si>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</si>
  <si>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</si>
  <si>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</si>
  <si>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</si>
  <si>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</si>
  <si>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</si>
  <si>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</si>
  <si>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</si>
  <si>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</si>
  <si>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</si>
  <si>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</si>
  <si>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</si>
  <si>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</si>
  <si>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</si>
  <si>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</si>
  <si>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</si>
  <si>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</si>
  <si>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</si>
  <si>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</si>
  <si>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</si>
  <si>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</si>
  <si>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</si>
  <si>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</si>
  <si>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</si>
  <si>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</si>
  <si>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</si>
  <si>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</si>
  <si>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</si>
  <si>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</si>
  <si>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</si>
  <si>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</si>
  <si>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</si>
  <si>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</si>
  <si>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</si>
  <si>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</si>
  <si>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</si>
  <si>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</si>
  <si>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</si>
  <si>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</si>
  <si>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</si>
  <si>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</si>
  <si>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</si>
  <si>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</si>
  <si>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</si>
  <si>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</si>
  <si>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</si>
  <si>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</si>
  <si>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</si>
  <si>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</si>
  <si>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</si>
  <si>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</si>
  <si>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</si>
  <si>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</si>
  <si>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</si>
  <si>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</si>
  <si>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</si>
  <si>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</si>
  <si>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</si>
  <si>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</si>
  <si>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</si>
  <si>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</si>
  <si>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</si>
  <si>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</si>
  <si>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</si>
  <si>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</si>
  <si>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</si>
  <si>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</si>
  <si>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</si>
  <si>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</si>
  <si>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</si>
  <si>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</si>
  <si>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</si>
  <si>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</si>
  <si>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</si>
  <si>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</si>
  <si>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</si>
  <si>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</si>
  <si>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</si>
  <si>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</si>
  <si>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</si>
  <si>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</si>
  <si>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</si>
  <si>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</si>
  <si>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</si>
  <si>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</si>
  <si>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</si>
  <si>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</si>
  <si>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</si>
  <si>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</si>
  <si>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</si>
  <si>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</si>
  <si>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</si>
  <si>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</si>
  <si>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</si>
  <si>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</si>
  <si>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</si>
  <si>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</si>
  <si>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</si>
  <si>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</si>
  <si>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</si>
  <si>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</si>
  <si>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</si>
  <si>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</si>
  <si>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</si>
  <si>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</si>
  <si>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</si>
  <si>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</si>
  <si>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</si>
  <si>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</si>
  <si>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</si>
  <si>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</si>
  <si>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</si>
  <si>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</si>
  <si>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</si>
  <si>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</si>
  <si>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</si>
  <si>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</si>
  <si>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</si>
  <si>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</si>
  <si>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</si>
  <si>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</si>
  <si>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</si>
  <si>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</si>
  <si>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</si>
  <si>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</si>
  <si>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</si>
  <si>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</si>
  <si>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</si>
  <si>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</si>
  <si>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</si>
  <si>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</si>
  <si>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</si>
  <si>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</si>
  <si>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</si>
  <si>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</si>
  <si>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</si>
  <si>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</si>
  <si>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</si>
  <si>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</si>
  <si>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</si>
  <si>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</si>
  <si>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</si>
  <si>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</si>
  <si>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</si>
  <si>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</si>
  <si>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</si>
  <si>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</si>
  <si>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</si>
  <si>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</si>
  <si>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</si>
  <si>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</si>
  <si>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</si>
  <si>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</si>
  <si>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</si>
  <si>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</si>
  <si>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</si>
  <si>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</si>
  <si>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</si>
  <si>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</si>
  <si>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</si>
  <si>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</si>
  <si>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</si>
  <si>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</si>
  <si>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</si>
  <si>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</si>
  <si>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</si>
  <si>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</si>
  <si>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</si>
  <si>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</si>
  <si>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</si>
  <si>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</si>
  <si>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</si>
  <si>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</si>
  <si>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</si>
  <si>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</si>
  <si>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</si>
  <si>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</si>
  <si>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</si>
  <si>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</si>
  <si>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</si>
  <si>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</si>
  <si>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</si>
  <si>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</si>
  <si>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</si>
  <si>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</si>
  <si>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</si>
  <si>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</si>
  <si>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</si>
  <si>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</si>
  <si>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</si>
  <si>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</si>
  <si>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</si>
  <si>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</si>
  <si>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</si>
  <si>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</si>
  <si>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</si>
  <si>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</si>
  <si>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</si>
  <si>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</si>
  <si>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</si>
  <si>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</si>
  <si>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</si>
  <si>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</si>
  <si>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</si>
  <si>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</si>
  <si>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</si>
  <si>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</si>
  <si>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</si>
  <si>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</si>
  <si>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</si>
  <si>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</si>
  <si>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</si>
  <si>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</si>
  <si>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</si>
  <si>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</si>
  <si>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</si>
  <si>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</si>
  <si>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</si>
  <si>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</si>
  <si>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</si>
  <si>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</si>
  <si>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</si>
  <si>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</si>
  <si>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</si>
  <si>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</si>
  <si>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</si>
  <si>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</si>
  <si>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</si>
  <si>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</si>
  <si>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</si>
  <si>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</si>
  <si>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</si>
  <si>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</si>
  <si>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</si>
  <si>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</si>
  <si>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</si>
  <si>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</si>
  <si>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</si>
  <si>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</si>
  <si>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</si>
  <si>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</si>
  <si>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</si>
  <si>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</si>
  <si>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</si>
  <si>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</si>
  <si>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</si>
  <si>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</si>
  <si>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</si>
  <si>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</si>
  <si>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</si>
  <si>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</si>
  <si>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</si>
  <si>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</si>
  <si>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</si>
  <si>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</si>
  <si>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</si>
  <si>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</si>
  <si>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</si>
  <si>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</si>
  <si>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</si>
  <si>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</si>
  <si>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</si>
  <si>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</si>
  <si>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</si>
  <si>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</si>
  <si>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</si>
  <si>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</si>
  <si>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</si>
  <si>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</si>
  <si>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</si>
  <si>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</si>
  <si>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</si>
  <si>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</si>
  <si>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</si>
  <si>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</si>
  <si>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</si>
  <si>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</si>
  <si>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</si>
  <si>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</si>
  <si>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</si>
  <si>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</si>
  <si>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</si>
  <si>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</si>
  <si>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</si>
  <si>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</si>
  <si>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</si>
  <si>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</si>
  <si>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</si>
  <si>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</si>
  <si>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</si>
  <si>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</si>
  <si>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</si>
  <si>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</si>
  <si>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</si>
  <si>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</si>
  <si>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</si>
  <si>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</si>
  <si>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</si>
  <si>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</si>
  <si>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</si>
  <si>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</si>
  <si>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</si>
  <si>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</si>
  <si>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</si>
  <si>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</si>
  <si>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</si>
  <si>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</si>
  <si>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</si>
  <si>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</si>
  <si>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</si>
  <si>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</si>
  <si>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</si>
  <si>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</si>
  <si>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</si>
  <si>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</si>
  <si>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</si>
  <si>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</si>
  <si>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</si>
  <si>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</si>
  <si>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</si>
  <si>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</si>
  <si>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</si>
  <si>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</si>
  <si>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</si>
  <si>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</si>
  <si>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</si>
  <si>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</si>
  <si>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</si>
  <si>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</si>
  <si>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</si>
  <si>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</si>
  <si>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</si>
  <si>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</si>
  <si>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</si>
  <si>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</si>
  <si>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</si>
  <si>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</si>
  <si>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</si>
  <si>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</si>
  <si>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</si>
  <si>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</si>
  <si>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</si>
  <si>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</si>
  <si>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</si>
  <si>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</si>
  <si>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</si>
  <si>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</si>
  <si>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</si>
  <si>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</si>
  <si>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</si>
  <si>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</si>
  <si>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</si>
  <si>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</si>
  <si>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</si>
  <si>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</si>
  <si>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</si>
  <si>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</si>
  <si>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</si>
  <si>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</si>
  <si>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</si>
  <si>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</si>
  <si>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</si>
  <si>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</si>
  <si>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</si>
  <si>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</si>
  <si>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</si>
  <si>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</si>
  <si>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</si>
  <si>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</si>
  <si>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</si>
  <si>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</si>
  <si>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</si>
  <si>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</si>
  <si>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</si>
  <si>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</si>
  <si>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</si>
  <si>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</si>
  <si>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</si>
  <si>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</si>
  <si>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</si>
  <si>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</si>
  <si>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</si>
  <si>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</si>
  <si>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</si>
  <si>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</si>
  <si>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</si>
  <si>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</si>
  <si>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</si>
  <si>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</si>
  <si>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</si>
  <si>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</si>
  <si>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</si>
  <si>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</si>
  <si>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</si>
  <si>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</si>
  <si>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</si>
  <si>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</si>
  <si>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</si>
  <si>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</si>
  <si>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</si>
  <si>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</si>
  <si>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</si>
  <si>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</si>
  <si>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</si>
  <si>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</si>
  <si>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</si>
  <si>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</si>
  <si>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</si>
  <si>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</si>
  <si>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</si>
  <si>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</si>
  <si>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</si>
  <si>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</si>
  <si>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</si>
  <si>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</si>
  <si>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</si>
  <si>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</si>
  <si>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</si>
  <si>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</si>
  <si>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</si>
  <si>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</si>
  <si>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</si>
  <si>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</si>
  <si>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</si>
  <si>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</si>
  <si>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</si>
  <si>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</si>
  <si>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</si>
  <si>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</si>
  <si>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</si>
  <si>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</si>
  <si>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</si>
  <si>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</si>
  <si>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</si>
  <si>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</si>
  <si>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</si>
  <si>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</si>
  <si>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</si>
  <si>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</si>
  <si>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</si>
  <si>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</si>
  <si>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</si>
  <si>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</si>
  <si>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</si>
  <si>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</si>
  <si>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</si>
  <si>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</si>
  <si>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</si>
  <si>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</si>
  <si>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</si>
  <si>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</si>
  <si>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</si>
  <si>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</si>
  <si>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</si>
  <si>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</si>
  <si>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</si>
  <si>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</si>
  <si>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</si>
  <si>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</si>
  <si>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</si>
  <si>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</si>
  <si>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</si>
  <si>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</si>
  <si>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</si>
  <si>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</si>
  <si>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</si>
  <si>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</si>
  <si>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</si>
  <si>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</si>
  <si>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</si>
  <si>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</si>
  <si>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</si>
  <si>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</si>
  <si>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</si>
  <si>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</si>
  <si>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</si>
  <si>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</si>
  <si>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</si>
  <si>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</si>
  <si>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</si>
  <si>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</si>
  <si>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</si>
  <si>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</si>
  <si>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</si>
  <si>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</si>
  <si>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</si>
  <si>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</si>
  <si>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</si>
  <si>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</si>
  <si>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</si>
  <si>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</si>
  <si>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</si>
  <si>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</si>
  <si>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</si>
  <si>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</si>
  <si>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</si>
  <si>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</si>
  <si>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</si>
  <si>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</si>
  <si>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</si>
  <si>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</si>
  <si>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</si>
  <si>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</si>
  <si>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</si>
  <si>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</si>
  <si>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</si>
  <si>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</si>
  <si>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</si>
  <si>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</si>
  <si>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</si>
  <si>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</si>
  <si>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</si>
  <si>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</si>
  <si>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</si>
  <si>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</si>
  <si>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</si>
  <si>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</si>
  <si>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</si>
  <si>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</si>
  <si>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</si>
  <si>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</si>
  <si>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</si>
  <si>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</si>
  <si>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</si>
  <si>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</si>
  <si>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</si>
  <si>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</si>
  <si>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</si>
  <si>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</si>
  <si>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</si>
  <si>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</si>
  <si>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</si>
  <si>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</si>
  <si>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</si>
  <si>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</si>
  <si>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</si>
  <si>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</si>
  <si>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</si>
  <si>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</si>
  <si>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</si>
  <si>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</si>
  <si>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</si>
  <si>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</si>
  <si>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</si>
  <si>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</si>
  <si>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</si>
  <si>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</si>
  <si>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</si>
  <si>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</si>
  <si>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</si>
  <si>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</si>
  <si>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</si>
  <si>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</si>
  <si>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</si>
  <si>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</si>
  <si>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</si>
  <si>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</si>
  <si>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</si>
  <si>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</si>
  <si>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</si>
  <si>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</si>
  <si>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</si>
  <si>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</si>
  <si>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</si>
  <si>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</si>
  <si>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</si>
  <si>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</si>
  <si>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</si>
  <si>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</si>
  <si>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</si>
  <si>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</si>
  <si>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</si>
  <si>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</si>
  <si>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</si>
  <si>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</si>
  <si>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</si>
  <si>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</si>
  <si>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</si>
  <si>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</si>
  <si>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</si>
  <si>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</si>
  <si>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</si>
  <si>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</si>
  <si>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</si>
  <si>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</si>
  <si>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</si>
  <si>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</si>
  <si>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</si>
  <si>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</si>
  <si>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</si>
  <si>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</si>
  <si>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</si>
  <si>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</si>
  <si>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</si>
  <si>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</si>
  <si>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</si>
  <si>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</si>
  <si>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</si>
  <si>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</si>
  <si>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</si>
  <si>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</si>
  <si>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</si>
  <si>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</si>
  <si>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</si>
  <si>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</si>
  <si>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</si>
  <si>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</si>
  <si>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</si>
  <si>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</si>
  <si>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</si>
  <si>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</si>
  <si>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</si>
  <si>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</si>
  <si>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</si>
  <si>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</si>
  <si>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</si>
  <si>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</si>
  <si>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</si>
  <si>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</si>
  <si>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</si>
  <si>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</si>
  <si>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</si>
  <si>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</si>
  <si>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</si>
  <si>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</si>
  <si>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</si>
  <si>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</si>
  <si>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</si>
  <si>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</si>
  <si>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</si>
  <si>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</si>
  <si>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</si>
  <si>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</si>
  <si>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</si>
  <si>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</si>
  <si>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</si>
  <si>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</si>
  <si>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</si>
  <si>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</si>
  <si>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</si>
  <si>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</si>
  <si>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</si>
  <si>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</si>
  <si>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</si>
  <si>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</si>
  <si>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</si>
  <si>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</si>
  <si>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</si>
  <si>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</si>
  <si>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</si>
  <si>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</si>
  <si>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</si>
  <si>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</si>
  <si>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</si>
  <si>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</si>
  <si>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</si>
  <si>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</si>
  <si>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</si>
  <si>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</si>
  <si>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</si>
  <si>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</si>
  <si>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</si>
  <si>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</si>
  <si>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</si>
  <si>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</si>
  <si>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</si>
  <si>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</si>
  <si>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</si>
  <si>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</si>
  <si>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</si>
  <si>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</si>
  <si>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</si>
  <si>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</si>
  <si>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</si>
  <si>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</si>
  <si>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</si>
  <si>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</si>
  <si>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</si>
  <si>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</si>
  <si>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</si>
  <si>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</si>
  <si>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</si>
  <si>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</si>
  <si>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</si>
  <si>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</si>
  <si>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</si>
  <si>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</si>
  <si>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</si>
  <si>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</si>
  <si>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</si>
  <si>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</si>
  <si>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</si>
  <si>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</si>
  <si>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</si>
  <si>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</si>
  <si>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</si>
  <si>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</si>
  <si>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</si>
  <si>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</si>
  <si>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</si>
  <si>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</si>
  <si>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</si>
  <si>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</si>
  <si>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</si>
  <si>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</si>
  <si>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</si>
  <si>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</si>
  <si>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</si>
  <si>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</si>
  <si>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</si>
  <si>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</si>
  <si>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</si>
  <si>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</si>
  <si>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</si>
  <si>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</si>
  <si>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</si>
  <si>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</si>
  <si>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</si>
  <si>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</si>
  <si>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</si>
  <si>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</si>
  <si>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</si>
  <si>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</si>
  <si>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</si>
  <si>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</si>
  <si>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</si>
  <si>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</si>
  <si>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</si>
  <si>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</si>
  <si>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</si>
  <si>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</si>
  <si>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</si>
  <si>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</si>
  <si>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</si>
  <si>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</si>
  <si>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</si>
  <si>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</si>
  <si>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</si>
  <si>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</si>
  <si>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</si>
  <si>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</si>
  <si>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</si>
  <si>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</si>
  <si>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</si>
  <si>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</si>
  <si>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</si>
  <si>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</si>
  <si>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</si>
  <si>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</si>
  <si>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</si>
  <si>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</si>
  <si>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</si>
  <si>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</si>
  <si>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</si>
  <si>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</si>
  <si>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</si>
  <si>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</si>
  <si>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</si>
  <si>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</si>
  <si>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</si>
  <si>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</si>
  <si>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</si>
  <si>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</si>
  <si>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</si>
  <si>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</si>
  <si>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</si>
  <si>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</si>
  <si>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</si>
  <si>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</si>
  <si>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</si>
  <si>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</si>
  <si>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</si>
  <si>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</si>
  <si>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</si>
  <si>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</si>
  <si>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</si>
  <si>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</si>
  <si>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</si>
  <si>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</si>
  <si>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</si>
  <si>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</si>
  <si>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</si>
  <si>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</si>
  <si>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</si>
  <si>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</si>
  <si>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</si>
  <si>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</si>
  <si>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</si>
  <si>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</si>
  <si>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</si>
  <si>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</si>
  <si>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</si>
  <si>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</si>
  <si>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</si>
  <si>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</si>
  <si>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</si>
  <si>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</si>
  <si>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</si>
  <si>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</si>
  <si>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</si>
  <si>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</si>
  <si>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</si>
  <si>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</si>
  <si>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</si>
  <si>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</si>
  <si>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</si>
  <si>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</si>
  <si>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</si>
  <si>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</si>
  <si>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</si>
  <si>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</si>
  <si>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</si>
  <si>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</si>
  <si>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</si>
  <si>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</si>
  <si>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</si>
  <si>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</si>
  <si>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</si>
  <si>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</si>
  <si>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</si>
  <si>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</si>
  <si>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</si>
  <si>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</si>
  <si>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</si>
  <si>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</si>
  <si>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</si>
  <si>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</si>
  <si>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</si>
  <si>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</si>
  <si>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</si>
  <si>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</si>
  <si>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</si>
  <si>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</si>
  <si>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</si>
  <si>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</si>
  <si>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</si>
  <si>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</si>
  <si>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</si>
  <si>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</si>
  <si>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</si>
  <si>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</si>
  <si>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</si>
  <si>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</si>
  <si>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</si>
  <si>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</si>
  <si>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</si>
  <si>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</si>
  <si>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</si>
  <si>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</si>
  <si>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</si>
  <si>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</si>
  <si>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</si>
  <si>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</si>
  <si>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</si>
  <si>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</si>
  <si>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</si>
  <si>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</si>
  <si>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</si>
  <si>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</si>
  <si>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</si>
  <si>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</si>
  <si>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</si>
  <si>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</si>
  <si>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</si>
  <si>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</si>
  <si>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</si>
  <si>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</si>
  <si>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</si>
  <si>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</si>
  <si>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</si>
  <si>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</si>
  <si>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</si>
  <si>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</si>
  <si>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</si>
  <si>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</si>
  <si>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</si>
  <si>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</si>
  <si>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</si>
  <si>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</si>
  <si>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</si>
  <si>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</si>
  <si>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</si>
  <si>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</si>
  <si>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</si>
  <si>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</si>
  <si>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</si>
  <si>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</si>
  <si>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</si>
  <si>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</si>
  <si>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</si>
  <si>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</si>
  <si>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</si>
  <si>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</si>
  <si>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</si>
  <si>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</si>
  <si>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</si>
  <si>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</si>
  <si>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</si>
  <si>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</si>
  <si>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</si>
  <si>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</si>
  <si>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</si>
  <si>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</si>
  <si>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</si>
  <si>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</si>
  <si>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</si>
  <si>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</si>
  <si>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</si>
  <si>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</si>
  <si>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</si>
  <si>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</si>
  <si>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</si>
  <si>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</si>
  <si>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</si>
  <si>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</si>
  <si>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</si>
  <si>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</si>
  <si>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</si>
  <si>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</si>
  <si>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</si>
  <si>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</si>
  <si>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</si>
  <si>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</si>
  <si>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</si>
  <si>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</si>
  <si>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</si>
  <si>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</si>
  <si>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</si>
  <si>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</si>
  <si>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</si>
  <si>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</si>
  <si>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</si>
  <si>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</si>
  <si>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</si>
  <si>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</si>
  <si>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</si>
  <si>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</si>
  <si>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</si>
  <si>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</si>
  <si>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</si>
  <si>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</si>
  <si>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</si>
  <si>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</si>
  <si>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</si>
  <si>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</si>
  <si>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</si>
  <si>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</si>
  <si>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</si>
  <si>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</si>
  <si>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</si>
  <si>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</si>
  <si>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</si>
  <si>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</si>
  <si>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</si>
  <si>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</si>
  <si>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</si>
  <si>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</si>
  <si>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</si>
  <si>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</si>
  <si>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</si>
  <si>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</si>
  <si>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</si>
  <si>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</si>
  <si>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</si>
  <si>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</si>
  <si>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</si>
  <si>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</si>
  <si>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</si>
  <si>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</si>
  <si>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</si>
  <si>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</si>
  <si>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</si>
  <si>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</si>
  <si>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</si>
  <si>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</si>
  <si>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</si>
  <si>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</si>
  <si>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</si>
  <si>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</si>
  <si>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</si>
  <si>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</si>
  <si>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</si>
  <si>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</si>
  <si>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</si>
  <si>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</si>
  <si>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</si>
  <si>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</si>
  <si>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</si>
  <si>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</si>
  <si>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</si>
  <si>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</si>
  <si>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</si>
  <si>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</si>
  <si>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</si>
  <si>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</si>
  <si>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</si>
  <si>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</si>
  <si>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</si>
  <si>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</si>
  <si>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</si>
  <si>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</si>
  <si>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</si>
  <si>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</si>
  <si>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</si>
  <si>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</si>
  <si>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</si>
  <si>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</si>
  <si>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</si>
  <si>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</si>
  <si>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</si>
  <si>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</si>
  <si>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</si>
  <si>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</si>
  <si>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</si>
  <si>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</si>
  <si>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</si>
  <si>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</si>
  <si>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</si>
  <si>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</si>
  <si>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</si>
  <si>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</si>
  <si>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</si>
  <si>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</si>
  <si>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</si>
  <si>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</si>
  <si>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</si>
  <si>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</si>
  <si>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</si>
  <si>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</si>
  <si>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</si>
  <si>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</si>
  <si>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</si>
  <si>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</si>
  <si>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</si>
  <si>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</si>
  <si>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</si>
  <si>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</si>
  <si>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</si>
  <si>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</si>
  <si>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</si>
  <si>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</si>
  <si>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</si>
  <si>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</si>
  <si>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</si>
  <si>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</si>
  <si>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</si>
  <si>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</si>
  <si>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</si>
  <si>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</si>
  <si>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</si>
  <si>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</si>
  <si>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</si>
  <si>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</si>
  <si>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</si>
  <si>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</si>
  <si>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</si>
  <si>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</si>
  <si>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</si>
  <si>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</si>
  <si>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</si>
  <si>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</si>
  <si>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</si>
  <si>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</si>
  <si>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</si>
  <si>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</si>
  <si>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</si>
  <si>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</si>
  <si>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</si>
  <si>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</si>
  <si>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</si>
  <si>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</si>
  <si>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</si>
  <si>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</si>
  <si>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</si>
  <si>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</si>
  <si>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</si>
  <si>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</si>
  <si>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</si>
  <si>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</si>
  <si>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</si>
  <si>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</si>
  <si>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</si>
  <si>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</si>
  <si>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</si>
  <si>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</si>
  <si>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</si>
  <si>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</si>
  <si>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</si>
  <si>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</si>
  <si>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</si>
  <si>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</si>
  <si>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</si>
  <si>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</si>
  <si>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</si>
  <si>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</si>
  <si>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</si>
  <si>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</si>
  <si>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</si>
  <si>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</si>
  <si>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</si>
  <si>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</si>
  <si>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</si>
  <si>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</si>
  <si>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</si>
  <si>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</si>
  <si>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</si>
  <si>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</si>
  <si>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</si>
  <si>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</si>
  <si>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</si>
  <si>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</si>
  <si>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</si>
  <si>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</si>
  <si>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</si>
  <si>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</si>
  <si>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</si>
  <si>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</si>
  <si>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</si>
  <si>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</si>
  <si>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</si>
  <si>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</si>
  <si>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</si>
  <si>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</si>
  <si>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</si>
  <si>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</si>
  <si>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</si>
  <si>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</si>
  <si>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</si>
  <si>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</si>
  <si>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</si>
  <si>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</si>
  <si>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</si>
  <si>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</si>
  <si>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</si>
  <si>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</si>
  <si>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</si>
  <si>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</si>
  <si>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</si>
  <si>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</si>
  <si>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</si>
  <si>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</si>
  <si>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</si>
  <si>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</si>
  <si>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</si>
  <si>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</si>
  <si>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</si>
  <si>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</si>
  <si>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</si>
  <si>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</si>
  <si>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</si>
  <si>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</si>
  <si>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</si>
  <si>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</si>
  <si>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</si>
  <si>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</si>
  <si>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</si>
  <si>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</si>
  <si>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</si>
  <si>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</si>
  <si>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</si>
  <si>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</si>
  <si>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</si>
  <si>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</si>
  <si>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</si>
  <si>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</si>
  <si>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</si>
  <si>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</si>
  <si>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</si>
  <si>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</si>
  <si>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</si>
  <si>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</si>
  <si>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</si>
  <si>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</si>
  <si>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</si>
  <si>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</si>
  <si>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</si>
  <si>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</si>
  <si>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</si>
  <si>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</si>
  <si>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</si>
  <si>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</si>
  <si>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</si>
  <si>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</si>
  <si>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</si>
  <si>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</si>
  <si>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</si>
  <si>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</si>
  <si>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</si>
  <si>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</si>
  <si>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</si>
  <si>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</si>
  <si>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</si>
  <si>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</si>
  <si>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</si>
  <si>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</si>
  <si>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</si>
  <si>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</si>
  <si>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</si>
  <si>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</si>
  <si>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</si>
  <si>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</si>
  <si>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</si>
  <si>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</si>
  <si>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</si>
  <si>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</si>
  <si>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</si>
  <si>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</si>
  <si>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</si>
  <si>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</si>
  <si>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</si>
  <si>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</si>
  <si>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</si>
  <si>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</si>
  <si>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</si>
  <si>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</si>
  <si>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</si>
  <si>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</si>
  <si>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</si>
  <si>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</si>
  <si>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</si>
  <si>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</si>
  <si>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</si>
  <si>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</si>
  <si>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</si>
  <si>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</si>
  <si>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</si>
  <si>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</si>
  <si>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</si>
  <si>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</si>
  <si>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</si>
  <si>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</si>
  <si>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</si>
  <si>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</si>
  <si>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</si>
  <si>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</si>
  <si>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</si>
  <si>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</si>
  <si>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</si>
  <si>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</si>
  <si>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</si>
  <si>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</si>
  <si>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</si>
  <si>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</si>
  <si>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</si>
  <si>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</si>
  <si>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</si>
  <si>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</si>
  <si>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</si>
  <si>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</si>
  <si>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</si>
  <si>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</si>
  <si>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</si>
  <si>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</si>
  <si>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</si>
  <si>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</si>
  <si>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</si>
  <si>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</si>
  <si>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</si>
  <si>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</si>
  <si>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</si>
  <si>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</si>
  <si>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</si>
  <si>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</si>
  <si>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</si>
  <si>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</si>
  <si>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</si>
  <si>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</si>
  <si>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</si>
  <si>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</si>
  <si>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</si>
  <si>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</si>
  <si>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</si>
  <si>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</si>
  <si>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</si>
  <si>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</si>
  <si>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</si>
  <si>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</si>
  <si>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</si>
  <si>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</si>
  <si>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</si>
  <si>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</si>
  <si>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</si>
  <si>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</si>
  <si>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</si>
  <si>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</si>
  <si>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</si>
  <si>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</si>
  <si>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</si>
  <si>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</si>
  <si>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</si>
  <si>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</si>
  <si>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</si>
  <si>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</si>
  <si>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</si>
  <si>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</si>
  <si>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</si>
  <si>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</si>
  <si>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</si>
  <si>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</si>
  <si>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</si>
  <si>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</si>
  <si>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</si>
  <si>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</si>
  <si>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</si>
  <si>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</si>
  <si>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</si>
  <si>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</si>
  <si>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</si>
  <si>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</si>
  <si>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</si>
  <si>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</si>
  <si>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</si>
  <si>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</si>
  <si>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</si>
  <si>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</si>
  <si>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</si>
  <si>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</si>
  <si>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</si>
  <si>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</si>
  <si>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</si>
  <si>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</si>
  <si>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</si>
  <si>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</si>
  <si>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</si>
  <si>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</si>
  <si>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</si>
  <si>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</si>
  <si>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</si>
  <si>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</si>
  <si>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</si>
  <si>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</si>
  <si>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</si>
  <si>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</si>
  <si>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</si>
  <si>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</si>
  <si>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</si>
  <si>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</si>
  <si>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</si>
  <si>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</si>
  <si>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</si>
  <si>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</si>
  <si>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</si>
  <si>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</si>
  <si>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</si>
  <si>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</si>
  <si>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</si>
  <si>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</si>
  <si>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</si>
  <si>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</si>
  <si>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</si>
  <si>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</si>
  <si>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</si>
  <si>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</si>
  <si>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</si>
  <si>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</si>
  <si>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</si>
  <si>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</si>
  <si>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</si>
  <si>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</si>
  <si>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</si>
  <si>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</si>
  <si>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</si>
  <si>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</si>
  <si>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</si>
  <si>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</si>
  <si>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</si>
  <si>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</si>
  <si>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</si>
  <si>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</si>
  <si>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</si>
  <si>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</si>
  <si>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</si>
  <si>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</si>
  <si>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</si>
  <si>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</si>
  <si>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</si>
  <si>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</si>
  <si>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</si>
  <si>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</si>
  <si>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</si>
  <si>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</si>
  <si>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</si>
  <si>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</si>
  <si>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</si>
  <si>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</si>
  <si>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</si>
  <si>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</si>
  <si>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</si>
  <si>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</si>
  <si>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</si>
  <si>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</si>
  <si>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</si>
  <si>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</si>
  <si>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</si>
  <si>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</si>
  <si>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</si>
  <si>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</si>
  <si>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</si>
  <si>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</si>
  <si>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</si>
  <si>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</si>
  <si>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</si>
  <si>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</si>
  <si>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</si>
  <si>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</si>
  <si>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</si>
  <si>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</si>
  <si>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</si>
  <si>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</si>
  <si>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</si>
  <si>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</si>
  <si>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</si>
  <si>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</si>
  <si>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</si>
  <si>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</si>
  <si>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</si>
  <si>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</si>
  <si>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</si>
  <si>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</si>
  <si>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</si>
  <si>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</si>
  <si>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</si>
  <si>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</si>
  <si>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</si>
  <si>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</si>
  <si>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</si>
  <si>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</si>
  <si>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</si>
  <si>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</si>
  <si>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</si>
  <si>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</si>
  <si>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</si>
  <si>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</si>
  <si>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</si>
  <si>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</si>
  <si>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</si>
  <si>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</si>
  <si>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</si>
  <si>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</si>
  <si>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</si>
  <si>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</si>
  <si>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</si>
  <si>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</si>
  <si>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</si>
  <si>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</si>
  <si>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</si>
  <si>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</si>
  <si>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</si>
  <si>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</si>
  <si>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</si>
  <si>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</si>
  <si>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</si>
  <si>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</si>
  <si>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</si>
  <si>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</si>
  <si>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</si>
  <si>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</si>
  <si>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</si>
  <si>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</si>
  <si>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</si>
  <si>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</si>
  <si>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</si>
  <si>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</si>
  <si>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</si>
  <si>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</si>
  <si>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</si>
  <si>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</si>
  <si>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</si>
  <si>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</si>
  <si>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</si>
  <si>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</si>
  <si>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</si>
  <si>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</si>
  <si>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</si>
  <si>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</si>
  <si>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</si>
  <si>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</si>
  <si>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</si>
  <si>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</si>
  <si>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</si>
  <si>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</si>
  <si>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</si>
  <si>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</si>
  <si>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</si>
  <si>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</si>
  <si>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</si>
  <si>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</si>
  <si>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</si>
  <si>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</si>
  <si>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</si>
  <si>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</si>
  <si>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</si>
  <si>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</si>
  <si>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</si>
  <si>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</si>
  <si>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</si>
  <si>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</si>
  <si>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</si>
  <si>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</si>
  <si>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</si>
  <si>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</si>
  <si>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</si>
  <si>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</si>
  <si>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</si>
  <si>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</si>
  <si>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</si>
  <si>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</si>
  <si>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</si>
  <si>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</si>
  <si>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</si>
  <si>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</si>
  <si>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</si>
  <si>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</si>
  <si>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</si>
  <si>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</si>
  <si>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</si>
  <si>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</si>
  <si>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</si>
  <si>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</si>
  <si>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</si>
  <si>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</si>
  <si>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</si>
  <si>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</si>
  <si>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</si>
  <si>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</si>
  <si>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</si>
  <si>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</si>
  <si>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</si>
  <si>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</si>
  <si>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</si>
  <si>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</si>
  <si>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</si>
  <si>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</si>
  <si>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</si>
  <si>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</si>
  <si>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</si>
  <si>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</si>
  <si>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</si>
  <si>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</si>
  <si>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</si>
  <si>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</si>
  <si>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</si>
  <si>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</si>
  <si>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</si>
  <si>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</si>
  <si>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</si>
  <si>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</si>
  <si>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</si>
  <si>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</si>
  <si>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</si>
  <si>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</si>
  <si>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</si>
  <si>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</si>
  <si>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</si>
  <si>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</si>
  <si>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</si>
  <si>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</si>
  <si>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</si>
  <si>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</si>
  <si>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</si>
  <si>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</si>
  <si>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</si>
  <si>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</si>
  <si>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</si>
  <si>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</si>
  <si>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</si>
  <si>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</si>
  <si>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</si>
  <si>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</si>
  <si>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</si>
  <si>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</si>
  <si>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</si>
  <si>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</si>
  <si>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</si>
  <si>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</si>
  <si>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</si>
  <si>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</si>
  <si>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</si>
  <si>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</si>
  <si>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</si>
  <si>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</si>
  <si>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</si>
  <si>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</si>
  <si>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</si>
  <si>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</si>
  <si>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</si>
  <si>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</si>
  <si>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</si>
  <si>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</si>
  <si>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</si>
  <si>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</si>
  <si>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</si>
  <si>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</si>
  <si>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</si>
  <si>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</si>
  <si>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</si>
  <si>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</si>
  <si>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</si>
  <si>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</si>
  <si>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</si>
  <si>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</si>
  <si>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</si>
  <si>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</si>
  <si>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</si>
  <si>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</si>
  <si>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</si>
  <si>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</si>
  <si>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</si>
  <si>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</si>
  <si>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</si>
  <si>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</si>
  <si>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</si>
  <si>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</si>
  <si>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</si>
  <si>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</si>
  <si>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</si>
  <si>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</si>
  <si>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</si>
  <si>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</si>
  <si>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</si>
  <si>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</si>
  <si>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</si>
  <si>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</si>
  <si>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</si>
  <si>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</si>
  <si>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</si>
  <si>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</si>
  <si>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</si>
  <si>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</si>
  <si>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</si>
  <si>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</si>
  <si>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</si>
  <si>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</si>
  <si>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</si>
  <si>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</si>
  <si>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</si>
  <si>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</si>
  <si>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</si>
  <si>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</si>
  <si>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</si>
  <si>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</si>
  <si>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</si>
  <si>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</si>
  <si>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</si>
  <si>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</si>
  <si>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</si>
  <si>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</si>
  <si>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</si>
  <si>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</si>
  <si>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</si>
  <si>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</si>
  <si>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</si>
  <si>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</si>
  <si>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</si>
  <si>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</si>
  <si>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</si>
  <si>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</si>
  <si>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</si>
  <si>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</si>
  <si>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</si>
  <si>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</si>
  <si>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</si>
  <si>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</si>
  <si>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</si>
  <si>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</si>
  <si>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</si>
  <si>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</si>
  <si>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</si>
  <si>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</si>
  <si>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</si>
  <si>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</si>
  <si>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</si>
  <si>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</si>
  <si>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</si>
  <si>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</si>
  <si>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</si>
  <si>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</si>
  <si>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</si>
  <si>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</si>
  <si>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</si>
  <si>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</si>
  <si>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</si>
  <si>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</si>
  <si>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</si>
  <si>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</si>
  <si>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</si>
  <si>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</si>
  <si>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</si>
  <si>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</si>
  <si>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</si>
  <si>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</si>
  <si>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</si>
  <si>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</si>
  <si>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</si>
  <si>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</si>
  <si>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</si>
  <si>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</si>
  <si>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</si>
  <si>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</si>
  <si>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</si>
  <si>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</si>
  <si>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</si>
  <si>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</si>
  <si>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</si>
  <si>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</si>
  <si>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</si>
  <si>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</si>
  <si>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</si>
  <si>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</si>
  <si>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</si>
  <si>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</si>
  <si>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</si>
  <si>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</si>
  <si>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</si>
  <si>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</si>
  <si>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</si>
  <si>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</si>
  <si>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</si>
  <si>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</si>
  <si>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</si>
  <si>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</si>
  <si>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</si>
  <si>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</si>
  <si>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</si>
  <si>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</si>
  <si>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</si>
  <si>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</si>
  <si>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</si>
  <si>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</si>
  <si>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</si>
  <si>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</si>
  <si>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</si>
  <si>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</si>
  <si>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</si>
  <si>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</si>
  <si>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</si>
  <si>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</si>
  <si>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</si>
  <si>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</si>
  <si>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</si>
  <si>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</si>
  <si>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</si>
  <si>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</si>
  <si>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</si>
  <si>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</si>
  <si>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</si>
  <si>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</si>
  <si>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</si>
  <si>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</si>
  <si>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</si>
  <si>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</si>
  <si>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</si>
  <si>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</si>
  <si>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</si>
  <si>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</si>
  <si>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</si>
  <si>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</si>
  <si>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</si>
  <si>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</si>
  <si>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</si>
  <si>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</si>
  <si>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</si>
  <si>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</si>
  <si>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</si>
  <si>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</si>
  <si>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</si>
  <si>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</si>
  <si>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</si>
  <si>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</si>
  <si>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</si>
  <si>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</si>
  <si>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</si>
  <si>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</si>
  <si>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</si>
  <si>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</si>
  <si>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</si>
  <si>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</si>
  <si>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</si>
  <si>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</si>
  <si>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</si>
  <si>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</si>
  <si>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</si>
  <si>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</si>
  <si>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</si>
  <si>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</si>
  <si>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</si>
  <si>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</si>
  <si>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</si>
  <si>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</si>
  <si>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</si>
  <si>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</si>
  <si>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</si>
  <si>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</si>
  <si>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</si>
  <si>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</si>
  <si>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</si>
  <si>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</si>
  <si>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</si>
  <si>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</si>
  <si>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</si>
  <si>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</si>
  <si>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</si>
  <si>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</si>
  <si>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</si>
  <si>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</si>
  <si>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</si>
  <si>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</si>
  <si>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</si>
  <si>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</si>
  <si>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</si>
  <si>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</si>
  <si>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</si>
  <si>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</si>
  <si>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</si>
  <si>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</si>
  <si>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</si>
  <si>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</si>
  <si>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</si>
  <si>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</si>
  <si>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</si>
  <si>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</si>
  <si>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</si>
  <si>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</si>
  <si>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</si>
  <si>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</si>
  <si>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</si>
  <si>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</si>
  <si>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</si>
  <si>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</si>
  <si>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</si>
  <si>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</si>
  <si>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</si>
  <si>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</si>
  <si>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</si>
  <si>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</si>
  <si>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</si>
  <si>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</si>
  <si>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</si>
  <si>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</si>
  <si>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</si>
  <si>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</si>
  <si>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</si>
  <si>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</si>
  <si>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</si>
  <si>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</si>
  <si>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</si>
  <si>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</si>
  <si>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</si>
  <si>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</si>
  <si>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</si>
  <si>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</si>
  <si>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</si>
  <si>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</si>
  <si>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</si>
  <si>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</si>
  <si>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</si>
  <si>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</si>
  <si>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</si>
  <si>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</si>
  <si>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</si>
  <si>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</si>
  <si>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</si>
  <si>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</si>
  <si>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</si>
  <si>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</si>
  <si>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</si>
  <si>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</si>
  <si>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</si>
  <si>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</si>
  <si>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</si>
  <si>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</si>
  <si>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</si>
  <si>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</si>
  <si>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</si>
  <si>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</si>
  <si>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</si>
  <si>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</si>
  <si>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</si>
  <si>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</si>
  <si>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</si>
  <si>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</si>
  <si>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</si>
  <si>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</si>
  <si>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</si>
  <si>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</si>
  <si>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</si>
  <si>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</si>
  <si>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</si>
  <si>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</si>
  <si>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</si>
  <si>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</si>
  <si>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</si>
  <si>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</si>
  <si>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</si>
  <si>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</si>
  <si>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</si>
  <si>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</si>
  <si>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</si>
  <si>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</si>
  <si>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</si>
  <si>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</si>
  <si>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</si>
  <si>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</si>
  <si>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</si>
  <si>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</si>
  <si>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</si>
  <si>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</si>
  <si>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</si>
  <si>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</si>
  <si>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</si>
  <si>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</si>
  <si>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</si>
  <si>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</si>
  <si>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</si>
  <si>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</si>
  <si>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</si>
  <si>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</si>
  <si>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</si>
  <si>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</si>
  <si>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</si>
  <si>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</si>
  <si>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</si>
  <si>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</si>
  <si>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</si>
  <si>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</si>
  <si>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</si>
  <si>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</si>
  <si>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</si>
  <si>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</si>
  <si>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</si>
  <si>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</si>
  <si>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</si>
  <si>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</si>
  <si>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</si>
  <si>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</si>
  <si>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</si>
  <si>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</si>
  <si>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</si>
  <si>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</si>
  <si>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</si>
  <si>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</si>
  <si>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</si>
  <si>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</si>
  <si>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</si>
  <si>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</si>
  <si>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</si>
  <si>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</si>
  <si>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</si>
  <si>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</si>
  <si>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</si>
  <si>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</si>
  <si>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</si>
  <si>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</si>
  <si>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</si>
  <si>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</si>
  <si>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</si>
  <si>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</si>
  <si>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</si>
  <si>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</si>
  <si>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</si>
  <si>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</si>
  <si>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</si>
  <si>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</si>
  <si>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</si>
  <si>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</si>
  <si>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</si>
  <si>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</si>
  <si>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</si>
  <si>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</si>
  <si>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</si>
  <si>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</si>
  <si>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</si>
  <si>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</si>
  <si>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</si>
  <si>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</si>
  <si>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</si>
  <si>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</si>
  <si>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</si>
  <si>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</si>
  <si>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</si>
  <si>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</si>
  <si>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</si>
  <si>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</si>
  <si>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</si>
  <si>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</si>
  <si>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</si>
  <si>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</si>
  <si>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</si>
  <si>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</si>
  <si>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</si>
  <si>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</si>
  <si>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</si>
  <si>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</si>
  <si>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</si>
  <si>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</si>
  <si>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</si>
  <si>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</si>
  <si>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</si>
  <si>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</si>
  <si>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</si>
  <si>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</si>
  <si>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</si>
  <si>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</si>
  <si>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</si>
  <si>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</si>
  <si>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</si>
  <si>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</si>
  <si>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</si>
  <si>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</si>
  <si>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</si>
  <si>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</si>
  <si>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</si>
  <si>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</si>
  <si>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</si>
  <si>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</si>
  <si>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</si>
  <si>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</si>
  <si>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</si>
  <si>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</si>
  <si>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</si>
  <si>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</si>
  <si>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</si>
  <si>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</si>
  <si>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</si>
  <si>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</si>
  <si>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</si>
  <si>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</si>
  <si>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</si>
  <si>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</si>
  <si>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</si>
  <si>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</si>
  <si>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</si>
  <si>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</si>
  <si>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</si>
  <si>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</si>
  <si>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</si>
  <si>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</si>
  <si>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</si>
  <si>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</si>
  <si>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</si>
  <si>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</si>
  <si>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</si>
  <si>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</si>
  <si>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</si>
  <si>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</si>
  <si>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</si>
  <si>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</si>
  <si>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</si>
  <si>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</si>
  <si>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</si>
  <si>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</si>
  <si>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</si>
  <si>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</si>
  <si>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</si>
  <si>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</si>
  <si>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</si>
  <si>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</si>
  <si>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</si>
  <si>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</si>
  <si>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</si>
  <si>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</si>
  <si>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</si>
  <si>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</si>
  <si>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</si>
  <si>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</si>
  <si>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</si>
  <si>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</si>
  <si>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</si>
  <si>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</si>
  <si>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</si>
  <si>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</si>
  <si>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</si>
  <si>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</si>
  <si>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</si>
  <si>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</si>
  <si>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</si>
  <si>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</si>
  <si>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</si>
  <si>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</si>
  <si>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</si>
  <si>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</si>
  <si>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</si>
  <si>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</si>
  <si>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</si>
  <si>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</si>
  <si>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</si>
  <si>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</si>
  <si>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</si>
  <si>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</si>
  <si>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</si>
  <si>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</si>
  <si>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</si>
  <si>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</si>
  <si>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</si>
  <si>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</si>
  <si>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</si>
  <si>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</si>
  <si>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</si>
  <si>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</si>
  <si>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</si>
  <si>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</si>
  <si>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</si>
  <si>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</si>
  <si>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</si>
  <si>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</si>
  <si>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</si>
  <si>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</si>
  <si>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</si>
  <si>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</si>
  <si>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</si>
  <si>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</si>
  <si>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</si>
  <si>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</si>
  <si>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</si>
  <si>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</si>
  <si>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</si>
  <si>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</si>
  <si>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</si>
  <si>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</si>
  <si>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</si>
  <si>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</si>
  <si>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</si>
  <si>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</si>
  <si>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</si>
  <si>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</si>
  <si>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</si>
  <si>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</si>
  <si>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</si>
  <si>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</si>
  <si>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</si>
  <si>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</si>
  <si>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</si>
  <si>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</si>
  <si>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</si>
  <si>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</si>
  <si>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</si>
  <si>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</si>
  <si>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</si>
  <si>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</si>
  <si>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</si>
  <si>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</si>
  <si>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</si>
  <si>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</si>
  <si>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</si>
  <si>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</si>
  <si>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</si>
  <si>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</si>
  <si>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</si>
  <si>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</si>
  <si>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</si>
  <si>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</si>
  <si>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</si>
  <si>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</si>
  <si>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</si>
  <si>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</si>
  <si>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</si>
  <si>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</si>
  <si>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</si>
  <si>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</si>
  <si>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</si>
  <si>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</si>
  <si>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</si>
  <si>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</si>
  <si>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</si>
  <si>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</si>
  <si>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</si>
  <si>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</si>
  <si>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</si>
  <si>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</si>
  <si>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</si>
  <si>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</si>
  <si>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</si>
  <si>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</si>
  <si>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</si>
  <si>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</si>
  <si>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</si>
  <si>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</si>
  <si>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</si>
  <si>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</si>
  <si>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</si>
  <si>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</si>
  <si>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</si>
  <si>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</si>
  <si>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</si>
  <si>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</si>
  <si>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</si>
  <si>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</si>
  <si>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</si>
  <si>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</si>
  <si>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</si>
  <si>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</si>
  <si>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</si>
  <si>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</si>
  <si>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</si>
  <si>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</si>
  <si>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</si>
  <si>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</si>
  <si>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</si>
  <si>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</si>
  <si>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</si>
  <si>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</si>
  <si>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</si>
  <si>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</si>
  <si>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</si>
  <si>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</si>
  <si>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</si>
  <si>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</si>
  <si>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</si>
  <si>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</si>
  <si>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</si>
  <si>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</si>
  <si>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</si>
  <si>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</si>
  <si>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</si>
  <si>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</si>
  <si>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</si>
  <si>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</si>
  <si>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</si>
  <si>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</si>
  <si>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</si>
  <si>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</si>
  <si>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</si>
  <si>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</si>
  <si>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</si>
  <si>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</si>
  <si>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</si>
  <si>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</si>
  <si>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</si>
  <si>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</si>
  <si>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</si>
  <si>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</si>
  <si>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</si>
  <si>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</si>
  <si>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</si>
  <si>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</si>
  <si>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</si>
  <si>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</si>
  <si>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</si>
  <si>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</si>
  <si>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</si>
  <si>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</si>
  <si>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</si>
  <si>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</si>
  <si>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</si>
  <si>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</si>
  <si>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</si>
  <si>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</si>
  <si>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</si>
  <si>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</si>
  <si>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</si>
  <si>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</si>
  <si>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</si>
  <si>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</si>
  <si>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</si>
  <si>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</si>
  <si>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</si>
  <si>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</si>
  <si>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</si>
  <si>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</si>
  <si>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</si>
  <si>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</si>
  <si>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</si>
  <si>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</si>
  <si>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</si>
  <si>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</si>
  <si>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</si>
  <si>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</si>
  <si>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</si>
  <si>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</si>
  <si>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</si>
  <si>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</si>
  <si>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</si>
  <si>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</si>
  <si>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</si>
  <si>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</si>
  <si>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</si>
  <si>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</si>
  <si>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</si>
  <si>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</si>
  <si>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</si>
  <si>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</si>
  <si>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</si>
  <si>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</si>
  <si>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</si>
  <si>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</si>
  <si>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</si>
  <si>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</si>
  <si>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</si>
  <si>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</si>
  <si>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</si>
  <si>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</si>
  <si>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</si>
  <si>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</si>
  <si>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</si>
  <si>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</si>
  <si>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</si>
  <si>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</si>
  <si>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</si>
  <si>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</si>
  <si>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</si>
  <si>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</si>
  <si>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</si>
  <si>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</si>
  <si>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</si>
  <si>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</si>
  <si>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</si>
  <si>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</si>
  <si>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</si>
  <si>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</si>
  <si>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</si>
  <si>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</si>
  <si>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</si>
  <si>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</si>
  <si>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</si>
  <si>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</si>
  <si>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</si>
  <si>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</si>
  <si>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</si>
  <si>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</si>
  <si>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</si>
  <si>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</si>
  <si>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</si>
  <si>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</si>
  <si>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</si>
  <si>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</si>
  <si>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</si>
  <si>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</si>
  <si>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</si>
  <si>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</si>
  <si>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</si>
  <si>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</si>
  <si>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</si>
  <si>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</si>
  <si>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</si>
  <si>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</si>
  <si>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</si>
  <si>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</si>
  <si>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</si>
  <si>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</si>
  <si>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</si>
  <si>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</si>
  <si>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</si>
  <si>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</si>
  <si>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</si>
  <si>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</si>
  <si>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</si>
  <si>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</si>
  <si>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</si>
  <si>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</si>
  <si>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</si>
  <si>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</si>
  <si>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</si>
  <si>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</si>
  <si>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</si>
  <si>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</si>
  <si>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</si>
  <si>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</si>
  <si>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</si>
  <si>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</si>
  <si>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</si>
  <si>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</si>
  <si>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</si>
  <si>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</si>
  <si>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</si>
  <si>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</si>
  <si>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</si>
  <si>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</si>
  <si>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</si>
  <si>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</si>
  <si>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</si>
  <si>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</si>
  <si>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</si>
  <si>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</si>
  <si>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</si>
  <si>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</si>
  <si>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</si>
  <si>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</si>
  <si>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</si>
  <si>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</si>
  <si>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</si>
  <si>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</si>
  <si>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</si>
  <si>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</si>
  <si>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</si>
  <si>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</si>
  <si>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</si>
  <si>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</si>
  <si>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</si>
  <si>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</si>
  <si>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</si>
  <si>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</si>
  <si>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</si>
  <si>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</si>
  <si>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</si>
  <si>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</si>
  <si>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</si>
  <si>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</si>
  <si>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</si>
  <si>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</si>
  <si>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</si>
  <si>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</si>
  <si>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</si>
  <si>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</si>
  <si>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</si>
  <si>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</si>
  <si>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</si>
  <si>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</si>
  <si>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</si>
  <si>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</si>
  <si>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</si>
  <si>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</si>
  <si>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</si>
  <si>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</si>
  <si>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</si>
  <si>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</si>
  <si>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</si>
  <si>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</si>
  <si>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</si>
  <si>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</si>
  <si>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</si>
  <si>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</si>
  <si>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</si>
  <si>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</si>
  <si>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</si>
  <si>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</si>
  <si>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</si>
  <si>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</si>
  <si>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</si>
  <si>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</si>
  <si>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</si>
  <si>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</si>
  <si>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</si>
  <si>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</si>
  <si>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</si>
  <si>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</si>
  <si>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</si>
  <si>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</si>
  <si>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</si>
  <si>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</si>
  <si>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</si>
  <si>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</si>
  <si>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</si>
  <si>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</si>
  <si>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</si>
  <si>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</si>
  <si>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</si>
  <si>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</si>
  <si>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</si>
  <si>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</si>
  <si>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</si>
  <si>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</si>
  <si>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</si>
  <si>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</si>
  <si>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</si>
  <si>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</si>
  <si>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</si>
  <si>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</si>
  <si>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</si>
  <si>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</si>
  <si>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</si>
  <si>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</si>
  <si>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</si>
  <si>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</si>
  <si>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</si>
  <si>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</si>
  <si>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</si>
  <si>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</si>
  <si>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</si>
  <si>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</si>
  <si>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</si>
  <si>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</si>
  <si>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</si>
  <si>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</si>
  <si>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</si>
  <si>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</si>
  <si>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</si>
  <si>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</si>
  <si>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</si>
  <si>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</si>
  <si>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</si>
  <si>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</si>
  <si>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</si>
  <si>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</si>
  <si>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</si>
  <si>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</si>
  <si>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</si>
  <si>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</si>
  <si>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</si>
  <si>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</si>
  <si>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</si>
  <si>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</si>
  <si>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</si>
  <si>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</si>
  <si>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</si>
  <si>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</si>
  <si>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</si>
  <si>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</si>
  <si>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</si>
  <si>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</si>
  <si>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</si>
  <si>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</si>
  <si>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</si>
  <si>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</si>
  <si>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</si>
  <si>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</si>
  <si>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</si>
  <si>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</si>
  <si>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</si>
  <si>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</si>
  <si>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</si>
  <si>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</si>
  <si>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</si>
  <si>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</si>
  <si>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</si>
  <si>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</si>
  <si>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</si>
  <si>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</si>
  <si>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</si>
  <si>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</si>
  <si>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</si>
  <si>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</si>
  <si>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</si>
  <si>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</si>
  <si>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</si>
  <si>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</si>
  <si>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</si>
  <si>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</si>
  <si>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</si>
  <si>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</si>
  <si>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</si>
  <si>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</si>
  <si>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</si>
  <si>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</si>
  <si>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</si>
  <si>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</si>
  <si>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</si>
  <si>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</si>
  <si>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</si>
  <si>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</si>
  <si>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</si>
  <si>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</si>
  <si>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</si>
  <si>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</si>
  <si>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</si>
  <si>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</si>
  <si>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</si>
  <si>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</si>
  <si>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</si>
  <si>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</si>
  <si>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</si>
  <si>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</si>
  <si>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</si>
  <si>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</si>
  <si>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</si>
  <si>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</si>
  <si>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</si>
  <si>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</si>
  <si>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</si>
  <si>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</si>
  <si>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</si>
  <si>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</si>
  <si>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</si>
  <si>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</si>
  <si>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</si>
  <si>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</si>
  <si>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</si>
  <si>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</si>
  <si>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</si>
  <si>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</si>
  <si>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</si>
  <si>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</si>
  <si>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</si>
  <si>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</si>
  <si>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</si>
  <si>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</si>
  <si>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</si>
  <si>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</si>
  <si>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</si>
  <si>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</si>
  <si>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</si>
  <si>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</si>
  <si>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</si>
  <si>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</si>
  <si>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</si>
  <si>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</si>
  <si>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</si>
  <si>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</si>
  <si>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</si>
  <si>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</si>
  <si>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</si>
  <si>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</si>
  <si>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</si>
  <si>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</si>
  <si>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</si>
  <si>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</si>
  <si>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</si>
  <si>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</si>
  <si>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</si>
  <si>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</si>
  <si>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</si>
  <si>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</si>
  <si>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</si>
  <si>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</si>
  <si>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</si>
  <si>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</si>
  <si>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</si>
  <si>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</si>
  <si>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</si>
  <si>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</si>
  <si>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</si>
  <si>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</si>
  <si>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</si>
  <si>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</si>
  <si>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</si>
  <si>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</si>
  <si>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</si>
  <si>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</si>
  <si>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</si>
  <si>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</si>
  <si>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</si>
  <si>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</si>
  <si>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</si>
  <si>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</si>
  <si>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</si>
  <si>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</si>
  <si>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</si>
  <si>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</si>
  <si>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</si>
  <si>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</si>
  <si>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</si>
  <si>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</si>
  <si>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</si>
  <si>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</si>
  <si>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</si>
  <si>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</si>
  <si>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</si>
  <si>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</si>
  <si>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</si>
  <si>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</si>
  <si>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</si>
  <si>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</si>
  <si>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</si>
  <si>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</si>
  <si>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</si>
  <si>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</si>
  <si>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</si>
  <si>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</si>
  <si>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</si>
  <si>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</si>
  <si>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</si>
  <si>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</si>
  <si>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</si>
  <si>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</si>
  <si>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</si>
  <si>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</si>
  <si>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</si>
  <si>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</si>
  <si>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</si>
  <si>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</si>
  <si>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</si>
  <si>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</si>
  <si>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</si>
  <si>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</si>
  <si>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</si>
  <si>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</si>
  <si>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</si>
  <si>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</si>
  <si>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</si>
  <si>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</si>
  <si>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</si>
  <si>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</si>
  <si>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</si>
  <si>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</si>
  <si>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</si>
  <si>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</si>
  <si>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</si>
  <si>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</si>
  <si>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</si>
  <si>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</si>
  <si>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</si>
  <si>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</si>
  <si>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</si>
  <si>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</si>
  <si>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</si>
  <si>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</si>
  <si>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</si>
  <si>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</si>
  <si>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</si>
  <si>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</si>
  <si>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</si>
  <si>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</si>
  <si>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</si>
  <si>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</si>
  <si>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</si>
  <si>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</si>
  <si>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</si>
  <si>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</si>
  <si>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</si>
  <si>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</si>
  <si>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</si>
  <si>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</si>
  <si>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</si>
  <si>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</si>
  <si>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</si>
  <si>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</si>
  <si>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</si>
  <si>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</si>
  <si>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</si>
  <si>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</si>
  <si>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</si>
  <si>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</si>
  <si>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</si>
  <si>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</si>
  <si>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</si>
  <si>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</si>
  <si>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</si>
  <si>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</si>
  <si>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</si>
  <si>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</si>
  <si>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</si>
  <si>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</si>
  <si>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</si>
  <si>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</si>
  <si>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</si>
  <si>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</si>
  <si>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</si>
  <si>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</si>
  <si>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</si>
  <si>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</si>
  <si>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</si>
  <si>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</si>
  <si>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</si>
  <si>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</si>
  <si>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</si>
  <si>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</si>
  <si>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</si>
  <si>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</si>
  <si>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</si>
  <si>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</si>
  <si>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</si>
  <si>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</si>
  <si>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</si>
  <si>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</si>
  <si>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</si>
  <si>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</si>
  <si>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</si>
  <si>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</si>
  <si>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</si>
  <si>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</si>
  <si>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</si>
  <si>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</si>
  <si>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</si>
  <si>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</si>
  <si>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</si>
  <si>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</si>
  <si>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</si>
  <si>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</si>
  <si>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</si>
  <si>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</si>
  <si>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</si>
  <si>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</si>
  <si>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</si>
  <si>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</si>
  <si>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</si>
  <si>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</si>
  <si>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</si>
  <si>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</si>
  <si>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</si>
  <si>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</si>
  <si>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</si>
  <si>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</si>
  <si>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</si>
  <si>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</si>
  <si>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</si>
  <si>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</si>
  <si>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</si>
  <si>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</si>
  <si>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</si>
  <si>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</si>
  <si>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</si>
  <si>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</si>
  <si>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</si>
  <si>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</si>
  <si>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</si>
  <si>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</si>
  <si>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</si>
  <si>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</si>
  <si>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</si>
  <si>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</si>
  <si>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</si>
  <si>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</si>
  <si>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</si>
  <si>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</si>
  <si>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</si>
  <si>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</si>
  <si>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</si>
  <si>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</si>
  <si>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</si>
  <si>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</si>
  <si>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</si>
  <si>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</si>
  <si>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</si>
  <si>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</si>
  <si>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</si>
  <si>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</si>
  <si>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</si>
  <si>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</si>
  <si>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</si>
  <si>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</si>
  <si>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</si>
  <si>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</si>
  <si>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</si>
  <si>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</si>
  <si>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</si>
  <si>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</si>
  <si>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</si>
  <si>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</si>
  <si>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</si>
  <si>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</si>
  <si>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</si>
  <si>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</si>
  <si>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</si>
  <si>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</si>
  <si>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</si>
  <si>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</si>
  <si>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</si>
  <si>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</si>
  <si>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</si>
  <si>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</si>
  <si>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</si>
  <si>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</si>
  <si>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</si>
  <si>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</si>
  <si>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</si>
  <si>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</si>
  <si>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</si>
  <si>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</si>
  <si>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</si>
  <si>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</si>
  <si>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</si>
  <si>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</si>
  <si>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</si>
  <si>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</si>
  <si>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</si>
  <si>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</si>
  <si>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</si>
  <si>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</si>
  <si>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</si>
  <si>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</si>
  <si>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</si>
  <si>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</si>
  <si>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</si>
  <si>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</si>
  <si>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</si>
  <si>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</si>
  <si>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</si>
  <si>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</si>
  <si>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</si>
  <si>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</si>
  <si>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</si>
  <si>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</si>
  <si>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</si>
  <si>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</si>
  <si>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</si>
  <si>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</si>
  <si>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</si>
  <si>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</si>
  <si>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</si>
  <si>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</si>
  <si>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</si>
  <si>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</si>
  <si>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</si>
  <si>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</si>
  <si>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</si>
  <si>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</si>
  <si>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</si>
  <si>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</si>
  <si>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</si>
  <si>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</si>
  <si>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</si>
  <si>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</si>
  <si>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</si>
  <si>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</si>
  <si>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</si>
  <si>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</si>
  <si>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</si>
  <si>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</si>
  <si>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</si>
  <si>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</si>
  <si>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</si>
  <si>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</si>
  <si>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</si>
  <si>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</si>
  <si>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</si>
  <si>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</si>
  <si>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</si>
  <si>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</si>
  <si>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</si>
  <si>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</si>
  <si>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</si>
  <si>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</si>
  <si>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</si>
  <si>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</si>
  <si>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</si>
  <si>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</si>
  <si>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</si>
  <si>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</si>
  <si>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</si>
  <si>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</si>
  <si>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</si>
  <si>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</si>
  <si>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</si>
  <si>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</si>
  <si>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</si>
  <si>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</si>
  <si>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</si>
  <si>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</si>
  <si>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</si>
  <si>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</si>
  <si>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</si>
  <si>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</si>
  <si>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</si>
  <si>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</si>
  <si>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</si>
  <si>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</si>
  <si>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</si>
  <si>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</si>
  <si>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</si>
  <si>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</si>
  <si>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</si>
  <si>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</si>
  <si>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</si>
  <si>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</si>
  <si>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</si>
  <si>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</si>
  <si>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</si>
  <si>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</si>
  <si>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</si>
  <si>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</si>
  <si>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</si>
  <si>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</si>
  <si>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</si>
  <si>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</si>
  <si>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</si>
  <si>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</si>
  <si>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</si>
  <si>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</si>
  <si>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</si>
  <si>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</si>
  <si>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</si>
  <si>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</si>
  <si>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</si>
  <si>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</si>
  <si>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</si>
  <si>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</si>
  <si>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</si>
  <si>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</si>
  <si>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</si>
  <si>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</si>
  <si>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</si>
  <si>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</si>
  <si>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</si>
  <si>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</si>
  <si>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</si>
  <si>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</si>
  <si>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</si>
  <si>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</si>
  <si>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</si>
  <si>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</si>
  <si>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</si>
  <si>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</si>
  <si>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</si>
  <si>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</si>
  <si>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</si>
  <si>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</si>
  <si>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</si>
  <si>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</si>
  <si>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</si>
  <si>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</si>
  <si>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</si>
  <si>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</si>
  <si>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</si>
  <si>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</si>
  <si>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</si>
  <si>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</si>
  <si>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</si>
  <si>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</si>
  <si>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</si>
  <si>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</si>
  <si>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</si>
  <si>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</si>
  <si>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</si>
  <si>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</si>
  <si>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</si>
  <si>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</si>
  <si>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</si>
  <si>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</si>
  <si>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</si>
  <si>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</si>
  <si>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</si>
  <si>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</si>
  <si>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</si>
  <si>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</si>
  <si>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</si>
  <si>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</si>
  <si>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</si>
  <si>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</si>
  <si>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</si>
  <si>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</si>
  <si>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</si>
  <si>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</si>
  <si>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</si>
  <si>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</si>
  <si>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</si>
  <si>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</si>
  <si>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</si>
  <si>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</si>
  <si>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</si>
  <si>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</si>
  <si>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</si>
  <si>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</si>
  <si>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</si>
  <si>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</si>
  <si>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</si>
  <si>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</si>
  <si>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</si>
  <si>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</si>
  <si>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</si>
  <si>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</si>
  <si>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</si>
  <si>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</si>
  <si>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</si>
  <si>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</si>
  <si>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</si>
  <si>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</si>
  <si>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</si>
  <si>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</si>
  <si>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</si>
  <si>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</si>
  <si>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</si>
  <si>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</si>
  <si>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</si>
  <si>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</si>
  <si>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</si>
  <si>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</si>
  <si>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</si>
  <si>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</si>
  <si>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</si>
  <si>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</si>
  <si>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</si>
  <si>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</si>
  <si>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</si>
  <si>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</si>
  <si>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</si>
  <si>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</si>
  <si>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</si>
  <si>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</si>
  <si>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</si>
  <si>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</si>
  <si>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</si>
  <si>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</si>
  <si>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</si>
  <si>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</si>
  <si>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</si>
  <si>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</si>
  <si>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</si>
  <si>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</si>
  <si>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</si>
  <si>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</si>
  <si>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</si>
  <si>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</si>
  <si>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</si>
  <si>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</si>
  <si>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</si>
  <si>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</si>
  <si>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</si>
  <si>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</si>
  <si>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</si>
  <si>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</si>
  <si>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</si>
  <si>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</si>
  <si>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</si>
  <si>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</si>
  <si>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</si>
  <si>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</si>
  <si>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</si>
  <si>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</si>
  <si>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</si>
  <si>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</si>
  <si>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</si>
  <si>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</si>
  <si>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</si>
  <si>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</si>
  <si>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</si>
  <si>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</si>
  <si>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</si>
  <si>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</si>
  <si>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</si>
  <si>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</si>
  <si>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</si>
  <si>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</si>
  <si>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</si>
  <si>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</si>
  <si>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</si>
  <si>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</si>
  <si>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</si>
  <si>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</si>
  <si>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</si>
  <si>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</si>
  <si>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</si>
  <si>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</si>
  <si>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</si>
  <si>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</si>
  <si>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</si>
  <si>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</si>
  <si>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</si>
  <si>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</si>
  <si>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</si>
  <si>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</si>
  <si>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</si>
  <si>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</si>
  <si>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</si>
  <si>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</si>
  <si>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</si>
  <si>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</si>
  <si>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</si>
  <si>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</si>
  <si>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</si>
  <si>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</si>
  <si>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</si>
  <si>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</si>
  <si>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</si>
  <si>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</si>
  <si>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</si>
  <si>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</si>
  <si>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</si>
  <si>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</si>
  <si>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</si>
  <si>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</si>
  <si>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</si>
  <si>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</si>
  <si>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</si>
  <si>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</si>
  <si>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</si>
  <si>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</si>
  <si>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</si>
  <si>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</si>
  <si>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</si>
  <si>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</si>
  <si>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</si>
  <si>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</si>
  <si>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</si>
  <si>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</si>
  <si>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</si>
  <si>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</si>
  <si>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</si>
  <si>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</si>
  <si>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</si>
  <si>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</si>
  <si>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</si>
  <si>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</si>
  <si>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</si>
  <si>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</si>
  <si>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</si>
  <si>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</si>
  <si>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</si>
  <si>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</si>
  <si>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</si>
  <si>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</si>
  <si>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</si>
  <si>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</si>
  <si>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</si>
  <si>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</si>
  <si>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</si>
  <si>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</si>
  <si>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</si>
  <si>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</si>
  <si>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</si>
  <si>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</si>
  <si>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</si>
  <si>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</si>
  <si>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</si>
  <si>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</si>
  <si>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</si>
  <si>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</si>
  <si>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</si>
  <si>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</si>
  <si>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</si>
  <si>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</si>
  <si>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</si>
  <si>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</si>
  <si>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</si>
  <si>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</si>
  <si>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</si>
  <si>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</si>
  <si>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</si>
  <si>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</si>
  <si>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</si>
  <si>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</si>
  <si>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</si>
  <si>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</si>
  <si>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</si>
  <si>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</si>
  <si>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</si>
  <si>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</si>
  <si>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</si>
  <si>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</si>
  <si>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</si>
  <si>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</si>
  <si>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</si>
  <si>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</si>
  <si>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</si>
  <si>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</si>
  <si>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</si>
  <si>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</si>
  <si>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</si>
  <si>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</si>
  <si>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</si>
  <si>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</si>
  <si>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</si>
  <si>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</si>
  <si>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</si>
  <si>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</si>
  <si>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</si>
  <si>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</si>
  <si>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</si>
  <si>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</si>
  <si>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</si>
  <si>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</si>
  <si>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</si>
  <si>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</si>
  <si>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</si>
  <si>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</si>
  <si>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</si>
  <si>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</si>
  <si>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</si>
  <si>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</si>
  <si>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</si>
  <si>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</si>
  <si>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</si>
  <si>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</si>
  <si>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</si>
  <si>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</si>
  <si>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</si>
  <si>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</si>
  <si>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</si>
  <si>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</si>
  <si>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</si>
  <si>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</si>
  <si>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</si>
  <si>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</si>
  <si>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</si>
  <si>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</si>
  <si>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</si>
  <si>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</si>
  <si>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</si>
  <si>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</si>
  <si>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</si>
  <si>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</si>
  <si>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</si>
  <si>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</si>
  <si>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</si>
  <si>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</si>
  <si>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</si>
  <si>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</si>
  <si>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</si>
  <si>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</si>
  <si>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</si>
  <si>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</si>
  <si>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</si>
  <si>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</si>
  <si>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</si>
  <si>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</si>
  <si>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</si>
  <si>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</si>
  <si>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</si>
  <si>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</si>
  <si>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</si>
  <si>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</si>
  <si>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</si>
  <si>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</si>
  <si>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</si>
  <si>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</si>
  <si>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</si>
  <si>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</si>
  <si>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</si>
  <si>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</si>
  <si>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</si>
  <si>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</si>
  <si>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</si>
  <si>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</si>
  <si>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</si>
  <si>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</si>
  <si>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</si>
  <si>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</si>
  <si>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</si>
  <si>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</si>
  <si>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</si>
  <si>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</si>
  <si>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</si>
  <si>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</si>
  <si>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</si>
  <si>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</si>
  <si>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</si>
  <si>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</si>
  <si>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</si>
  <si>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</si>
  <si>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</si>
  <si>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</si>
  <si>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</si>
  <si>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</si>
  <si>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</si>
  <si>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</si>
  <si>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</si>
  <si>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</si>
  <si>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</si>
  <si>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</si>
  <si>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</si>
  <si>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</si>
  <si>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</si>
  <si>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</si>
  <si>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</si>
  <si>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</si>
  <si>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</si>
  <si>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</si>
  <si>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</si>
  <si>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</si>
  <si>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</si>
  <si>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</si>
  <si>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</si>
  <si>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</si>
  <si>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</si>
  <si>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</si>
  <si>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</si>
  <si>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</si>
  <si>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</si>
  <si>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</si>
  <si>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</si>
  <si>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</si>
  <si>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</si>
  <si>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</si>
  <si>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</si>
  <si>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</si>
  <si>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</si>
  <si>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</si>
  <si>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</si>
  <si>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</si>
  <si>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</si>
  <si>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</si>
  <si>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</si>
  <si>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</si>
  <si>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</si>
  <si>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</si>
  <si>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</si>
  <si>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</si>
  <si>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</si>
  <si>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</si>
  <si>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</si>
  <si>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</si>
  <si>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</si>
  <si>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</si>
  <si>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</si>
  <si>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</si>
  <si>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</si>
  <si>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</si>
  <si>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</si>
  <si>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</si>
  <si>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</si>
  <si>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</si>
  <si>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</si>
  <si>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</si>
  <si>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</si>
  <si>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</si>
  <si>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</si>
  <si>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</si>
  <si>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</si>
  <si>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</si>
  <si>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</si>
  <si>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</si>
  <si>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</si>
  <si>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</si>
  <si>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</si>
  <si>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</si>
  <si>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</si>
  <si>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</si>
  <si>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</si>
  <si>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</si>
  <si>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</si>
  <si>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</si>
  <si>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</si>
  <si>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</si>
  <si>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</si>
  <si>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</si>
  <si>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</si>
  <si>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</si>
  <si>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</si>
  <si>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</si>
  <si>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</si>
  <si>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</si>
  <si>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</si>
  <si>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</si>
  <si>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</si>
  <si>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</si>
  <si>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</si>
  <si>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</si>
  <si>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</si>
  <si>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</si>
  <si>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</si>
  <si>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</si>
  <si>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</si>
  <si>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</si>
  <si>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</si>
  <si>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</si>
  <si>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</si>
  <si>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</si>
  <si>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</si>
  <si>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</si>
  <si>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</si>
  <si>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</si>
  <si>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</si>
  <si>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</si>
  <si>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</si>
  <si>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</si>
  <si>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</si>
  <si>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</si>
  <si>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</si>
  <si>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</si>
  <si>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</si>
  <si>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</si>
  <si>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</si>
  <si>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</si>
  <si>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</si>
  <si>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</si>
  <si>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</si>
  <si>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</si>
  <si>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</si>
  <si>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</si>
  <si>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</si>
  <si>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</si>
  <si>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</si>
  <si>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</si>
  <si>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</si>
  <si>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</si>
  <si>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</si>
  <si>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</si>
  <si>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</si>
  <si>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</si>
  <si>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</si>
  <si>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</si>
  <si>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</si>
  <si>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</si>
  <si>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</si>
  <si>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</si>
  <si>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</si>
  <si>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</si>
  <si>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</si>
  <si>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</si>
  <si>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</si>
  <si>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</si>
  <si>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</si>
  <si>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</si>
  <si>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</si>
  <si>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</si>
  <si>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</si>
  <si>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</si>
  <si>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</si>
  <si>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</si>
  <si>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</si>
  <si>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</si>
  <si>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</si>
  <si>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</si>
  <si>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</si>
  <si>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</si>
  <si>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</si>
  <si>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</si>
  <si>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</si>
  <si>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</si>
  <si>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</si>
  <si>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</si>
  <si>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</si>
  <si>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</si>
  <si>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</si>
  <si>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</si>
  <si>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</si>
  <si>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</si>
  <si>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</si>
  <si>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</si>
  <si>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</si>
  <si>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</si>
  <si>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</si>
  <si>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</si>
  <si>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</si>
  <si>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</si>
  <si>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</si>
  <si>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</si>
  <si>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</si>
  <si>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</si>
  <si>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</si>
  <si>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</si>
  <si>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</si>
  <si>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</si>
  <si>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</si>
  <si>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</si>
  <si>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</si>
  <si>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</si>
  <si>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</si>
  <si>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</si>
  <si>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</si>
  <si>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</si>
  <si>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</si>
  <si>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</si>
  <si>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</si>
  <si>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</si>
  <si>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</si>
  <si>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</si>
  <si>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</si>
  <si>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</si>
  <si>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</si>
  <si>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</si>
  <si>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</si>
  <si>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</si>
  <si>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</si>
  <si>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</si>
  <si>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</si>
  <si>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</si>
  <si>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</si>
  <si>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</si>
  <si>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</si>
  <si>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</si>
  <si>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</si>
  <si>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</si>
  <si>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</si>
  <si>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</si>
  <si>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</si>
  <si>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</si>
  <si>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</si>
  <si>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</si>
  <si>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</si>
  <si>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</si>
  <si>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</si>
  <si>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</si>
  <si>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</si>
  <si>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</si>
  <si>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</si>
  <si>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</si>
  <si>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</si>
  <si>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</si>
  <si>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</si>
  <si>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</si>
  <si>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</si>
  <si>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</si>
  <si>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</si>
  <si>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</si>
  <si>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</si>
  <si>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</si>
  <si>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</si>
  <si>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</si>
  <si>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</si>
  <si>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</si>
  <si>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</si>
  <si>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</si>
  <si>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</si>
  <si>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</si>
  <si>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</si>
  <si>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</si>
  <si>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</si>
  <si>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</si>
  <si>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</si>
  <si>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</si>
  <si>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</si>
  <si>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</si>
  <si>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</si>
  <si>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</si>
  <si>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</si>
  <si>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</si>
  <si>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</si>
  <si>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</si>
  <si>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</si>
  <si>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</si>
  <si>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</si>
  <si>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</si>
  <si>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</si>
  <si>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</si>
  <si>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</si>
  <si>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</si>
  <si>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</si>
  <si>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</si>
  <si>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</si>
  <si>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</si>
  <si>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</si>
  <si>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</si>
  <si>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</si>
  <si>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</si>
  <si>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</si>
  <si>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</si>
  <si>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</si>
  <si>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</si>
  <si>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</si>
  <si>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</si>
  <si>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</si>
  <si>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</si>
  <si>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</si>
  <si>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</si>
  <si>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</si>
  <si>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</si>
  <si>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</si>
  <si>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</si>
  <si>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</si>
  <si>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</si>
  <si>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</si>
  <si>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</si>
  <si>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</si>
  <si>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</si>
  <si>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</si>
  <si>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</si>
  <si>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</si>
  <si>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</si>
  <si>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</si>
  <si>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</si>
  <si>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</si>
  <si>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</si>
  <si>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</si>
  <si>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</si>
  <si>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</si>
  <si>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</si>
  <si>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</si>
  <si>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</si>
  <si>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</si>
  <si>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</si>
  <si>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</si>
  <si>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</si>
  <si>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</si>
  <si>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</si>
  <si>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</si>
  <si>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</si>
  <si>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</si>
  <si>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</si>
  <si>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</si>
  <si>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</si>
  <si>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</si>
  <si>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</si>
  <si>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</si>
  <si>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</si>
  <si>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</si>
  <si>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</si>
  <si>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</si>
  <si>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</si>
  <si>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</si>
  <si>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</si>
  <si>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</si>
  <si>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</si>
  <si>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</si>
  <si>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</si>
  <si>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</si>
  <si>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</si>
  <si>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</si>
  <si>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</si>
  <si>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</si>
  <si>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</si>
  <si>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</si>
  <si>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</si>
  <si>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</si>
  <si>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</si>
  <si>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</si>
  <si>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</si>
  <si>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</si>
  <si>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</si>
  <si>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</si>
  <si>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</si>
  <si>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</si>
  <si>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</si>
  <si>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</si>
  <si>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</si>
  <si>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</si>
  <si>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</si>
  <si>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</si>
  <si>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</si>
  <si>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</si>
  <si>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</si>
  <si>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</si>
  <si>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</si>
  <si>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</si>
  <si>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</si>
  <si>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</si>
  <si>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</si>
  <si>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</si>
  <si>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</si>
  <si>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</si>
  <si>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</si>
  <si>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</si>
  <si>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</si>
  <si>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</si>
  <si>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</si>
  <si>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</si>
  <si>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</si>
  <si>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</si>
  <si>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</si>
  <si>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</si>
  <si>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</si>
  <si>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</si>
  <si>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</si>
  <si>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</si>
  <si>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</si>
  <si>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</si>
  <si>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</si>
  <si>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</si>
  <si>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</si>
  <si>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</si>
  <si>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</si>
  <si>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</si>
  <si>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</si>
  <si>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</si>
  <si>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</si>
  <si>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</si>
  <si>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</si>
  <si>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</si>
  <si>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</si>
  <si>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</si>
  <si>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</si>
  <si>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</si>
  <si>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</si>
  <si>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</si>
  <si>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</si>
  <si>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</si>
  <si>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</si>
  <si>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</si>
  <si>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</si>
  <si>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</si>
  <si>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</si>
  <si>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</si>
  <si>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</si>
  <si>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</si>
  <si>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</si>
  <si>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</si>
  <si>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</si>
  <si>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</si>
  <si>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</si>
  <si>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</si>
  <si>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</si>
  <si>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</si>
  <si>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</si>
  <si>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</si>
  <si>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</si>
  <si>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</si>
  <si>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</si>
  <si>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</si>
  <si>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</si>
  <si>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</si>
  <si>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</si>
  <si>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</si>
  <si>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</si>
  <si>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</si>
  <si>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</si>
  <si>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</si>
  <si>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</si>
  <si>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</si>
  <si>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</si>
  <si>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</si>
  <si>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</si>
  <si>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</si>
  <si>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</si>
  <si>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</si>
  <si>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</si>
  <si>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</si>
  <si>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</si>
  <si>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</si>
  <si>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</si>
  <si>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</si>
  <si>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</si>
  <si>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</si>
  <si>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</si>
  <si>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</si>
  <si>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</si>
  <si>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</si>
  <si>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</si>
  <si>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</si>
  <si>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</si>
  <si>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</si>
  <si>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</si>
  <si>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</si>
  <si>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</si>
  <si>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</si>
  <si>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</si>
  <si>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</si>
  <si>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</si>
  <si>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</si>
  <si>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</si>
  <si>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</si>
  <si>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</si>
  <si>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</si>
  <si>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</si>
  <si>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</si>
  <si>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</si>
  <si>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</si>
  <si>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</si>
  <si>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</si>
  <si>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</si>
  <si>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</si>
  <si>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</si>
  <si>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</si>
  <si>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</si>
  <si>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</si>
  <si>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</si>
  <si>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</si>
  <si>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</si>
  <si>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</si>
  <si>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</si>
  <si>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</si>
  <si>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</si>
  <si>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</si>
  <si>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</si>
  <si>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</si>
  <si>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</si>
  <si>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</si>
  <si>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</si>
  <si>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</si>
  <si>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</si>
  <si>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</si>
  <si>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</si>
  <si>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</si>
  <si>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</si>
  <si>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</si>
  <si>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</si>
  <si>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</si>
  <si>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</si>
  <si>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</si>
  <si>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</si>
  <si>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</si>
  <si>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</si>
  <si>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</si>
  <si>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</si>
  <si>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</si>
  <si>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</si>
  <si>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</si>
  <si>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</si>
  <si>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</si>
  <si>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</si>
  <si>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</si>
  <si>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</si>
  <si>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</si>
  <si>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</si>
  <si>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</si>
  <si>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</si>
  <si>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</si>
  <si>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</si>
  <si>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</si>
  <si>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</si>
  <si>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</si>
  <si>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</si>
  <si>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</si>
  <si>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</si>
  <si>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</si>
  <si>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</si>
  <si>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</si>
  <si>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</si>
  <si>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</si>
  <si>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</si>
  <si>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</si>
  <si>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</si>
  <si>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</si>
  <si>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</si>
  <si>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</si>
  <si>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</si>
  <si>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</si>
  <si>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</si>
  <si>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</si>
  <si>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</si>
  <si>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</si>
  <si>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</si>
  <si>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</si>
  <si>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</si>
  <si>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</si>
  <si>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</si>
  <si>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</si>
  <si>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</si>
  <si>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</si>
  <si>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</si>
  <si>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</si>
  <si>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</si>
  <si>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</si>
  <si>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</si>
  <si>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</si>
  <si>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</si>
  <si>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</si>
  <si>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</si>
  <si>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</si>
  <si>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</si>
  <si>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</si>
  <si>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</si>
  <si>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</si>
  <si>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</si>
  <si>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</si>
  <si>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</si>
  <si>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</si>
  <si>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</si>
  <si>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</si>
  <si>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</si>
  <si>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</si>
  <si>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</si>
  <si>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</si>
  <si>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</si>
  <si>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</si>
  <si>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</si>
  <si>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</si>
  <si>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</si>
  <si>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</si>
  <si>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</si>
  <si>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</si>
  <si>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</si>
  <si>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</si>
  <si>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</si>
  <si>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</si>
  <si>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</si>
  <si>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</si>
  <si>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</si>
  <si>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</si>
  <si>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</si>
  <si>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</si>
  <si>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</si>
  <si>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</si>
  <si>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</si>
  <si>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</si>
  <si>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</si>
  <si>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</si>
  <si>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</si>
  <si>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</si>
  <si>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</si>
  <si>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</si>
  <si>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</si>
  <si>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</si>
  <si>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</si>
  <si>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</si>
  <si>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</si>
  <si>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</si>
  <si>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</si>
  <si>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</si>
  <si>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</si>
  <si>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</si>
  <si>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</si>
  <si>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</si>
  <si>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</si>
  <si>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</si>
  <si>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</si>
  <si>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</si>
  <si>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</si>
  <si>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</si>
  <si>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</si>
  <si>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</si>
  <si>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</si>
  <si>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</si>
  <si>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</si>
  <si>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</si>
  <si>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</si>
  <si>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</si>
  <si>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</si>
  <si>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</si>
  <si>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</si>
  <si>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</si>
  <si>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</si>
  <si>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</si>
  <si>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</si>
  <si>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</si>
  <si>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</si>
  <si>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</si>
  <si>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</si>
  <si>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</si>
  <si>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</si>
  <si>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</si>
  <si>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</si>
  <si>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</si>
  <si>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</si>
  <si>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</si>
  <si>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</si>
  <si>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</si>
  <si>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</si>
  <si>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</si>
  <si>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</si>
  <si>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</si>
  <si>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</si>
  <si>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</si>
  <si>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</si>
  <si>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</si>
  <si>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</si>
  <si>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</si>
  <si>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</si>
  <si>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</si>
  <si>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</si>
  <si>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</si>
  <si>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</si>
  <si>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</si>
  <si>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</si>
  <si>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</si>
  <si>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</si>
  <si>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</si>
  <si>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</si>
  <si>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</si>
  <si>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</si>
  <si>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</si>
  <si>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</si>
  <si>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</si>
  <si>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</si>
  <si>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</si>
  <si>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</si>
  <si>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</si>
  <si>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</si>
  <si>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</si>
  <si>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</si>
  <si>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</si>
  <si>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</si>
  <si>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</si>
  <si>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</si>
  <si>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</si>
  <si>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</si>
  <si>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</si>
  <si>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</si>
  <si>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</si>
  <si>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</si>
  <si>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</si>
  <si>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</si>
  <si>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</si>
  <si>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</si>
  <si>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</si>
  <si>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</si>
  <si>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</si>
  <si>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</si>
  <si>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</si>
  <si>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</si>
  <si>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</si>
  <si>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</si>
  <si>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</si>
  <si>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</si>
  <si>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</si>
  <si>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</si>
  <si>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</si>
  <si>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</si>
  <si>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</si>
  <si>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</si>
  <si>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</si>
  <si>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</si>
  <si>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</si>
  <si>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</si>
  <si>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</si>
  <si>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</si>
  <si>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</si>
  <si>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</si>
  <si>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</si>
  <si>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</si>
  <si>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</si>
  <si>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</si>
  <si>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</si>
  <si>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</si>
  <si>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</si>
  <si>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</si>
  <si>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</si>
  <si>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</si>
  <si>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</si>
  <si>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</si>
  <si>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</si>
  <si>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</si>
  <si>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</si>
  <si>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</si>
  <si>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</si>
  <si>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</si>
  <si>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</si>
  <si>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</si>
  <si>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</si>
  <si>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</si>
  <si>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</si>
  <si>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</si>
  <si>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</si>
  <si>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</si>
  <si>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</si>
  <si>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</si>
  <si>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</si>
  <si>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</si>
  <si>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</si>
  <si>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</si>
  <si>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</si>
  <si>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</si>
  <si>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</si>
  <si>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</si>
  <si>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</si>
  <si>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</si>
  <si>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</si>
  <si>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</si>
  <si>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</si>
  <si>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</si>
  <si>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</si>
  <si>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</si>
  <si>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</si>
  <si>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</si>
  <si>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</si>
  <si>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</si>
  <si>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</si>
  <si>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</si>
  <si>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</si>
  <si>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</si>
  <si>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</si>
  <si>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</si>
  <si>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</si>
  <si>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</si>
  <si>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</si>
  <si>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</si>
  <si>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</si>
  <si>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</si>
  <si>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</si>
  <si>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</si>
  <si>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</si>
  <si>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</si>
  <si>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</si>
  <si>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</si>
  <si>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</si>
  <si>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</si>
  <si>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</si>
  <si>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</si>
  <si>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</si>
  <si>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</si>
  <si>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</si>
  <si>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</si>
  <si>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</si>
  <si>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</si>
  <si>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</si>
  <si>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</si>
  <si>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</si>
  <si>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</si>
  <si>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</si>
  <si>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</si>
  <si>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</si>
  <si>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</si>
  <si>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</si>
  <si>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</si>
  <si>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</si>
  <si>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</si>
  <si>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</si>
  <si>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</si>
  <si>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</si>
  <si>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</si>
  <si>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</si>
  <si>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</si>
  <si>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</si>
  <si>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</si>
  <si>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</si>
  <si>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</si>
  <si>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</si>
  <si>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</si>
  <si>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</si>
  <si>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</si>
  <si>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</si>
  <si>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</si>
  <si>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</si>
  <si>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</si>
  <si>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</si>
  <si>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</si>
  <si>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</si>
  <si>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</si>
  <si>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</si>
  <si>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</si>
  <si>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</si>
  <si>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</si>
  <si>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</si>
  <si>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</si>
  <si>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</si>
  <si>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</si>
  <si>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</si>
  <si>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</si>
  <si>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</si>
  <si>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</si>
  <si>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</si>
  <si>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</si>
  <si>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</si>
  <si>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</si>
  <si>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</si>
  <si>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</si>
  <si>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</si>
  <si>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</si>
  <si>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</si>
  <si>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</si>
  <si>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</si>
  <si>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</si>
  <si>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</si>
  <si>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</si>
  <si>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</si>
  <si>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</si>
  <si>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</si>
  <si>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</si>
  <si>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</si>
  <si>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</si>
  <si>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</si>
  <si>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</si>
  <si>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</si>
  <si>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</si>
  <si>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</si>
  <si>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</si>
  <si>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</si>
  <si>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</si>
  <si>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</si>
  <si>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</si>
  <si>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</si>
  <si>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</si>
  <si>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</si>
  <si>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</si>
  <si>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</si>
  <si>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</si>
  <si>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</si>
  <si>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</si>
  <si>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</si>
  <si>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</si>
  <si>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</si>
  <si>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</si>
  <si>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</si>
  <si>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</si>
  <si>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</si>
  <si>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</si>
  <si>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</si>
  <si>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</si>
  <si>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</si>
  <si>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</si>
  <si>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</si>
  <si>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</si>
  <si>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</si>
  <si>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</si>
  <si>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</si>
  <si>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</si>
  <si>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</si>
  <si>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</si>
  <si>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</si>
  <si>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</si>
  <si>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</si>
  <si>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</si>
  <si>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</si>
  <si>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</si>
  <si>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</si>
  <si>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</si>
  <si>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</si>
  <si>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</si>
  <si>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</si>
  <si>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</si>
  <si>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</si>
  <si>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</si>
  <si>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</si>
  <si>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</si>
  <si>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</si>
  <si>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</si>
  <si>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</si>
  <si>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</si>
  <si>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</si>
  <si>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</si>
  <si>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</si>
  <si>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</si>
  <si>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</si>
  <si>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</si>
  <si>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</si>
  <si>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</si>
  <si>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</si>
  <si>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</si>
  <si>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</si>
  <si>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</si>
  <si>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</si>
  <si>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</si>
  <si>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</si>
  <si>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</si>
  <si>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</si>
  <si>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</si>
  <si>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</si>
  <si>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</si>
  <si>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</si>
  <si>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</si>
  <si>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</si>
  <si>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</si>
  <si>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</si>
  <si>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</si>
  <si>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</si>
  <si>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</si>
  <si>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</si>
  <si>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</si>
  <si>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</si>
  <si>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</si>
  <si>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</si>
  <si>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</si>
  <si>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</si>
  <si>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</si>
  <si>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</si>
  <si>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</si>
  <si>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</si>
  <si>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</si>
  <si>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</si>
  <si>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</si>
  <si>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</si>
  <si>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</si>
  <si>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</si>
  <si>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</si>
  <si>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</si>
  <si>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</si>
  <si>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</si>
  <si>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</si>
  <si>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</si>
  <si>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</si>
  <si>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</si>
  <si>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</si>
  <si>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</si>
  <si>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</si>
  <si>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</si>
  <si>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</si>
  <si>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</si>
  <si>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</si>
  <si>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</si>
  <si>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</si>
  <si>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</si>
  <si>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</si>
  <si>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</si>
  <si>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</si>
  <si>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</si>
  <si>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</si>
  <si>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</si>
  <si>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</si>
  <si>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</si>
  <si>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</si>
  <si>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</si>
  <si>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</si>
  <si>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</si>
  <si>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</si>
  <si>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</si>
  <si>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</si>
  <si>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</si>
  <si>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</si>
  <si>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</si>
  <si>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</si>
  <si>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</si>
  <si>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</si>
  <si>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</si>
  <si>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</si>
  <si>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</si>
  <si>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</si>
  <si>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</si>
  <si>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</si>
  <si>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</si>
  <si>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</si>
  <si>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</si>
  <si>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</si>
  <si>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</si>
  <si>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</si>
  <si>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</si>
  <si>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</si>
  <si>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</si>
  <si>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</si>
  <si>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</si>
  <si>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</si>
  <si>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</si>
  <si>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</si>
  <si>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</si>
  <si>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</si>
  <si>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</si>
  <si>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</si>
  <si>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</si>
  <si>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</si>
  <si>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</si>
  <si>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</si>
  <si>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</si>
  <si>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</si>
  <si>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</si>
  <si>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</si>
  <si>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</si>
  <si>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</si>
  <si>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</si>
  <si>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</si>
  <si>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</si>
  <si>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</si>
  <si>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</si>
  <si>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</si>
  <si>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</si>
  <si>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</si>
  <si>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</si>
  <si>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</si>
  <si>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</si>
  <si>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</si>
  <si>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</si>
  <si>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</si>
  <si>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</si>
  <si>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</si>
  <si>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</si>
  <si>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</si>
  <si>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</si>
  <si>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</si>
  <si>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</si>
  <si>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</si>
  <si>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</si>
  <si>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</si>
  <si>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</si>
  <si>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</si>
  <si>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</si>
  <si>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</si>
  <si>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</si>
  <si>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</si>
  <si>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</si>
  <si>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</si>
  <si>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</si>
  <si>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</si>
  <si>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</si>
  <si>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</si>
  <si>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</si>
  <si>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</si>
  <si>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</si>
  <si>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</si>
  <si>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</si>
  <si>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</si>
  <si>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</si>
  <si>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</si>
  <si>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</si>
  <si>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</si>
  <si>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</si>
  <si>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</si>
  <si>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</si>
  <si>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</si>
  <si>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</si>
  <si>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</si>
  <si>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</si>
  <si>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</si>
  <si>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</si>
  <si>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</si>
  <si>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</si>
  <si>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</si>
  <si>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</si>
  <si>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</si>
  <si>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</si>
  <si>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</si>
  <si>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</si>
  <si>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</si>
  <si>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</si>
  <si>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</si>
  <si>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</si>
  <si>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</si>
  <si>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</si>
  <si>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</si>
  <si>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</si>
  <si>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</si>
  <si>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</si>
  <si>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</si>
  <si>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</si>
  <si>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</si>
  <si>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</si>
  <si>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</si>
  <si>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</si>
  <si>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</si>
  <si>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</si>
  <si>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</si>
  <si>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</si>
  <si>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</si>
  <si>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</si>
  <si>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</si>
  <si>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</si>
  <si>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</si>
  <si>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</si>
  <si>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</si>
  <si>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</si>
  <si>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</si>
  <si>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</si>
  <si>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</si>
  <si>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</si>
  <si>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</si>
  <si>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</si>
  <si>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</si>
  <si>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</si>
  <si>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</si>
  <si>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</si>
  <si>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</si>
  <si>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</si>
  <si>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</si>
  <si>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</si>
  <si>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</si>
  <si>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</si>
  <si>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</si>
  <si>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</si>
  <si>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</si>
  <si>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</si>
  <si>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</si>
  <si>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</si>
  <si>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</si>
  <si>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</si>
  <si>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</si>
  <si>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</si>
  <si>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</si>
  <si>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</si>
  <si>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</si>
  <si>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</si>
  <si>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</si>
  <si>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</si>
  <si>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</si>
  <si>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</si>
  <si>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</si>
  <si>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</si>
  <si>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</si>
  <si>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</si>
  <si>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</si>
  <si>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</si>
  <si>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</si>
  <si>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</si>
  <si>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</si>
  <si>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</si>
  <si>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</si>
  <si>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</si>
  <si>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</si>
  <si>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</si>
  <si>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</si>
  <si>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</si>
  <si>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</si>
  <si>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</si>
  <si>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</si>
  <si>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</si>
  <si>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</si>
  <si>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</si>
  <si>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</si>
  <si>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</si>
  <si>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</si>
  <si>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</si>
  <si>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</si>
  <si>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</si>
  <si>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</si>
  <si>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</si>
  <si>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</si>
  <si>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</si>
  <si>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</si>
  <si>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</si>
  <si>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</si>
  <si>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</si>
  <si>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</si>
  <si>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</si>
  <si>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</si>
  <si>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</si>
  <si>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</si>
  <si>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</si>
  <si>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</si>
  <si>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</si>
  <si>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</si>
  <si>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</si>
  <si>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</si>
  <si>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</si>
  <si>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</si>
  <si>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</si>
  <si>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</si>
  <si>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</si>
  <si>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</si>
  <si>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</si>
  <si>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</si>
  <si>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</si>
  <si>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</si>
  <si>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</si>
  <si>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</si>
  <si>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</si>
  <si>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</si>
  <si>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</si>
  <si>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</si>
  <si>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</si>
  <si>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</si>
  <si>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</si>
  <si>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</si>
  <si>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</si>
  <si>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</si>
  <si>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</si>
  <si>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</si>
  <si>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</si>
  <si>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</si>
  <si>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</si>
  <si>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</si>
  <si>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</si>
  <si>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</si>
  <si>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</si>
  <si>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</si>
  <si>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</si>
  <si>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</si>
  <si>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</si>
  <si>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</si>
  <si>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</si>
  <si>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</si>
  <si>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</si>
  <si>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</si>
  <si>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</si>
  <si>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</si>
  <si>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</si>
  <si>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</si>
  <si>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</si>
  <si>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</si>
  <si>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</si>
  <si>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</si>
  <si>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</si>
  <si>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</si>
  <si>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</si>
  <si>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</si>
  <si>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</si>
  <si>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</si>
  <si>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</si>
  <si>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</si>
  <si>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</si>
  <si>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</si>
  <si>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</si>
  <si>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</si>
  <si>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</si>
  <si>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</si>
  <si>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</si>
  <si>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</si>
  <si>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</si>
  <si>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</si>
  <si>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</si>
  <si>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</si>
  <si>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</si>
  <si>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</si>
  <si>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</si>
  <si>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</si>
  <si>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</si>
  <si>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</si>
  <si>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</si>
  <si>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</si>
  <si>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</si>
  <si>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</si>
  <si>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</si>
  <si>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</si>
  <si>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</si>
  <si>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</si>
  <si>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</si>
  <si>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</si>
  <si>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</si>
  <si>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</si>
  <si>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</si>
  <si>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</si>
  <si>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</si>
  <si>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</si>
  <si>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</si>
  <si>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</si>
  <si>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</si>
  <si>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</si>
  <si>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</si>
  <si>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</si>
  <si>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</si>
  <si>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</si>
  <si>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</si>
  <si>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</si>
  <si>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</si>
  <si>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</si>
  <si>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</si>
  <si>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</si>
  <si>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</si>
  <si>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</si>
  <si>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</si>
  <si>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</si>
  <si>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</si>
  <si>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</si>
  <si>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</si>
  <si>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</si>
  <si>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</si>
  <si>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</si>
  <si>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</si>
  <si>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</si>
  <si>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</si>
  <si>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</si>
  <si>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</si>
  <si>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</si>
  <si>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</si>
  <si>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</si>
  <si>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</si>
  <si>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</si>
  <si>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</si>
  <si>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</si>
  <si>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</si>
  <si>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</si>
  <si>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</si>
  <si>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</si>
  <si>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</si>
  <si>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</si>
  <si>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</si>
  <si>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</si>
  <si>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</si>
  <si>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</si>
  <si>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</si>
  <si>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</si>
  <si>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</si>
  <si>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</si>
  <si>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</si>
  <si>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</si>
  <si>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</si>
  <si>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</si>
  <si>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</si>
  <si>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</si>
  <si>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</si>
  <si>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</si>
  <si>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</si>
  <si>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</si>
  <si>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</si>
  <si>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</si>
  <si>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</si>
  <si>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</si>
  <si>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</si>
  <si>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</si>
  <si>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</si>
  <si>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</si>
  <si>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</si>
  <si>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</si>
  <si>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</si>
  <si>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</si>
  <si>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</si>
  <si>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</si>
  <si>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</si>
  <si>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</si>
  <si>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</si>
  <si>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</si>
  <si>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</si>
  <si>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</si>
  <si>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</si>
  <si>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</si>
  <si>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</si>
  <si>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</si>
  <si>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</si>
  <si>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</si>
  <si>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</si>
  <si>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</si>
  <si>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</si>
  <si>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</si>
  <si>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</si>
  <si>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</si>
  <si>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</si>
  <si>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</si>
  <si>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</si>
  <si>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</si>
  <si>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</si>
  <si>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</si>
  <si>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</si>
  <si>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</si>
  <si>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</si>
  <si>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</si>
  <si>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</si>
  <si>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</si>
  <si>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</si>
  <si>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</si>
  <si>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</si>
  <si>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</si>
  <si>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</si>
  <si>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</si>
  <si>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</si>
  <si>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</si>
  <si>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</si>
  <si>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</si>
  <si>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</si>
  <si>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</si>
  <si>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</si>
  <si>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</si>
  <si>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</si>
  <si>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</si>
  <si>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</si>
  <si>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</si>
  <si>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</si>
  <si>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</si>
  <si>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</si>
  <si>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</si>
  <si>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</si>
  <si>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</si>
  <si>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</si>
  <si>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</si>
  <si>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</si>
  <si>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</si>
  <si>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</si>
  <si>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</si>
  <si>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</si>
  <si>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</si>
  <si>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</si>
  <si>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</si>
  <si>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</si>
  <si>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</si>
  <si>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</si>
  <si>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</si>
  <si>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</si>
  <si>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</si>
  <si>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</si>
  <si>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</si>
  <si>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</si>
  <si>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</si>
  <si>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</si>
  <si>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</si>
  <si>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</si>
  <si>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</si>
  <si>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</si>
  <si>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</si>
  <si>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</si>
  <si>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</si>
  <si>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</si>
  <si>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</si>
  <si>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</si>
  <si>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</si>
  <si>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</si>
  <si>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</si>
  <si>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</si>
  <si>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</si>
  <si>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</si>
  <si>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</si>
  <si>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</si>
  <si>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</si>
  <si>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</si>
  <si>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</si>
  <si>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</si>
  <si>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</si>
  <si>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</si>
  <si>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</si>
  <si>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</si>
  <si>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</si>
  <si>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</si>
  <si>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</si>
  <si>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</si>
  <si>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</si>
  <si>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</si>
  <si>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</si>
  <si>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</si>
  <si>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</si>
  <si>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</si>
  <si>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</si>
  <si>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</si>
  <si>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</si>
  <si>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</si>
  <si>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</si>
  <si>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</si>
  <si>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</si>
  <si>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</si>
  <si>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</si>
  <si>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</si>
  <si>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</si>
  <si>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</si>
  <si>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</si>
  <si>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</si>
  <si>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</si>
  <si>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</si>
  <si>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</si>
  <si>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</si>
  <si>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</si>
  <si>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</si>
  <si>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</si>
  <si>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</si>
  <si>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</si>
  <si>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</si>
  <si>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</si>
  <si>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</si>
  <si>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</si>
  <si>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</si>
  <si>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</si>
  <si>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</si>
  <si>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</si>
  <si>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</si>
  <si>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</si>
  <si>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</si>
  <si>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</si>
  <si>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</si>
  <si>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</si>
  <si>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</si>
  <si>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</si>
  <si>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</si>
  <si>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</si>
  <si>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</si>
  <si>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</si>
  <si>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</si>
  <si>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</si>
  <si>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</si>
  <si>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</si>
  <si>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</si>
  <si>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</si>
  <si>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</si>
  <si>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</si>
  <si>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</si>
  <si>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</si>
  <si>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</si>
  <si>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</si>
  <si>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</si>
  <si>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</si>
  <si>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</si>
  <si>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</si>
  <si>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</si>
  <si>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</si>
  <si>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</si>
  <si>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</si>
  <si>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</si>
  <si>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</si>
  <si>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</si>
  <si>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</si>
  <si>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</si>
  <si>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</si>
  <si>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</si>
  <si>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</si>
  <si>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</si>
  <si>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</si>
  <si>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</si>
  <si>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</si>
  <si>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</si>
  <si>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</si>
  <si>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</si>
  <si>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</si>
  <si>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</si>
  <si>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</si>
  <si>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</si>
  <si>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</si>
  <si>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</si>
  <si>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</si>
  <si>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</si>
  <si>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</si>
  <si>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</si>
  <si>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</si>
  <si>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</si>
  <si>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</si>
  <si>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</si>
  <si>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</si>
  <si>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</si>
  <si>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</si>
  <si>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</si>
  <si>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</si>
  <si>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</si>
  <si>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</si>
  <si>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</si>
  <si>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</si>
  <si>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</si>
  <si>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</si>
  <si>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</si>
  <si>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</si>
  <si>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</si>
  <si>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</si>
  <si>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</si>
  <si>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</si>
  <si>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</si>
  <si>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</si>
  <si>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</si>
  <si>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</si>
  <si>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</si>
  <si>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</si>
  <si>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</si>
  <si>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</si>
  <si>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</si>
  <si>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</si>
  <si>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</si>
  <si>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</si>
  <si>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</si>
  <si>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</si>
  <si>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</si>
  <si>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</si>
  <si>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</si>
  <si>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</si>
  <si>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</si>
  <si>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</si>
  <si>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</si>
  <si>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</si>
  <si>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</si>
  <si>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</si>
  <si>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</si>
  <si>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</si>
  <si>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</si>
  <si>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</si>
  <si>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</si>
  <si>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</si>
  <si>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</si>
  <si>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</si>
  <si>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</si>
  <si>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</si>
  <si>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</si>
  <si>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</si>
  <si>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</si>
  <si>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</si>
  <si>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</si>
  <si>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</si>
  <si>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</si>
  <si>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</si>
  <si>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</si>
  <si>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</si>
  <si>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</si>
  <si>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</si>
  <si>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</si>
  <si>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</si>
  <si>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</si>
  <si>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</si>
  <si>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</si>
  <si>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</si>
  <si>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</si>
  <si>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</si>
  <si>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</si>
  <si>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</si>
  <si>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</si>
  <si>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</si>
  <si>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</si>
  <si>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</si>
  <si>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</si>
  <si>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</si>
  <si>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</si>
  <si>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</si>
  <si>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</si>
  <si>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</si>
  <si>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</si>
  <si>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</si>
  <si>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</si>
  <si>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</si>
  <si>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</si>
  <si>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</si>
  <si>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</si>
  <si>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</si>
  <si>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</si>
  <si>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</si>
  <si>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</si>
  <si>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</si>
  <si>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</si>
  <si>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</si>
  <si>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</si>
  <si>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</si>
  <si>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</si>
  <si>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</si>
  <si>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</si>
  <si>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</si>
  <si>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</si>
  <si>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</si>
  <si>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</si>
  <si>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</si>
  <si>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</si>
  <si>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</si>
  <si>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</si>
  <si>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</si>
  <si>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</si>
  <si>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</si>
  <si>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</si>
  <si>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</si>
  <si>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</si>
  <si>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</si>
  <si>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</si>
  <si>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</si>
  <si>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</si>
  <si>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</si>
  <si>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</si>
  <si>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</si>
  <si>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</si>
  <si>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</si>
  <si>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</si>
  <si>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</si>
  <si>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</si>
  <si>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</si>
  <si>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</si>
  <si>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</si>
  <si>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</si>
  <si>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</si>
  <si>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</si>
  <si>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</si>
  <si>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</si>
  <si>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</si>
  <si>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</si>
  <si>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</si>
  <si>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</si>
  <si>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</si>
  <si>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</si>
  <si>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</si>
  <si>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</si>
  <si>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</si>
  <si>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</si>
  <si>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</si>
  <si>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</si>
  <si>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</si>
  <si>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</si>
  <si>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</si>
  <si>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</si>
  <si>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</si>
  <si>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</si>
  <si>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</si>
  <si>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</si>
  <si>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</si>
  <si>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</si>
  <si>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</si>
  <si>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</si>
  <si>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</si>
  <si>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</si>
  <si>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</si>
  <si>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</si>
  <si>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</si>
  <si>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</si>
  <si>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</si>
  <si>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</si>
  <si>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</si>
  <si>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</si>
  <si>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</si>
  <si>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</si>
  <si>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</si>
  <si>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</si>
  <si>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</si>
  <si>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</si>
  <si>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</si>
  <si>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</si>
  <si>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</si>
  <si>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</si>
  <si>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</si>
  <si>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</si>
  <si>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</si>
  <si>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</si>
  <si>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</si>
  <si>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</si>
  <si>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</si>
  <si>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</si>
  <si>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</si>
  <si>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</si>
  <si>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</si>
  <si>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</si>
  <si>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</si>
  <si>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</si>
  <si>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</si>
  <si>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</si>
  <si>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</si>
  <si>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</si>
  <si>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</si>
  <si>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</si>
  <si>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</si>
  <si>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</si>
  <si>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</si>
  <si>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</si>
  <si>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</si>
  <si>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</si>
  <si>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</si>
  <si>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</si>
  <si>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</si>
  <si>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</si>
  <si>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</si>
  <si>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</si>
  <si>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</si>
  <si>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</si>
  <si>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</si>
  <si>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</si>
  <si>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</si>
  <si>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</si>
  <si>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</si>
  <si>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</si>
  <si>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</si>
  <si>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</si>
  <si>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</si>
  <si>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</si>
  <si>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</si>
  <si>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</si>
  <si>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</si>
  <si>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</si>
  <si>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</si>
  <si>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</si>
  <si>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</si>
  <si>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</si>
  <si>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</si>
  <si>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</si>
  <si>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</si>
  <si>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</si>
  <si>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</si>
  <si>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</si>
  <si>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</si>
  <si>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</si>
  <si>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</si>
  <si>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</si>
  <si>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</si>
  <si>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</si>
  <si>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</si>
  <si>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</si>
  <si>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</si>
  <si>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</si>
  <si>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</si>
  <si>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</si>
  <si>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</si>
  <si>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</si>
  <si>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</si>
  <si>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</si>
  <si>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</si>
  <si>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</si>
  <si>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</si>
  <si>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</si>
  <si>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</si>
  <si>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</si>
  <si>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</si>
  <si>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</si>
  <si>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</si>
  <si>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</si>
  <si>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</si>
  <si>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</si>
  <si>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</si>
  <si>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</si>
  <si>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</si>
  <si>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</si>
  <si>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</si>
  <si>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</si>
  <si>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</si>
  <si>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</si>
  <si>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</si>
  <si>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</si>
  <si>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</si>
  <si>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</si>
  <si>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</si>
  <si>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</si>
  <si>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</si>
  <si>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</si>
  <si>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</si>
  <si>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</si>
  <si>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</si>
  <si>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</si>
  <si>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</si>
  <si>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</si>
  <si>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</si>
  <si>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</si>
  <si>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</si>
  <si>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</si>
  <si>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</si>
  <si>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</si>
  <si>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</si>
  <si>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</si>
  <si>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</si>
  <si>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</si>
  <si>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</si>
  <si>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</si>
  <si>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</si>
  <si>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</si>
  <si>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</si>
  <si>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</si>
  <si>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</si>
  <si>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</si>
  <si>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</si>
  <si>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</si>
  <si>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</si>
  <si>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</si>
  <si>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</si>
  <si>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</si>
  <si>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</si>
  <si>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</si>
  <si>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</si>
  <si>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</si>
  <si>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</si>
  <si>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</si>
  <si>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</si>
  <si>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</si>
  <si>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</si>
  <si>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</si>
  <si>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</si>
  <si>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</si>
  <si>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</si>
  <si>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</si>
  <si>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</si>
  <si>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</si>
  <si>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</si>
  <si>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</si>
  <si>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</si>
  <si>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</si>
  <si>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</si>
  <si>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</si>
  <si>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</si>
  <si>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</si>
  <si>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</si>
  <si>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</si>
  <si>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</si>
  <si>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</si>
  <si>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</si>
  <si>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</si>
  <si>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</si>
  <si>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</si>
  <si>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</si>
  <si>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</si>
  <si>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</si>
  <si>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</si>
  <si>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</si>
  <si>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</si>
  <si>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</si>
  <si>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</si>
  <si>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</si>
  <si>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</si>
  <si>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</si>
  <si>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</si>
  <si>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</si>
  <si>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</si>
  <si>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</si>
  <si>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</si>
  <si>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</si>
  <si>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</si>
  <si>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</si>
  <si>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</si>
  <si>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</si>
  <si>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</si>
  <si>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</si>
  <si>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</si>
  <si>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</si>
  <si>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</si>
  <si>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</si>
  <si>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</si>
  <si>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</si>
  <si>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</si>
  <si>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</si>
  <si>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</si>
  <si>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</si>
  <si>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</si>
  <si>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</si>
  <si>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</si>
  <si>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</si>
  <si>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</si>
  <si>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</si>
  <si>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</si>
  <si>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</si>
  <si>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</si>
  <si>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</si>
  <si>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</si>
  <si>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</si>
  <si>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</si>
  <si>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</si>
  <si>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</si>
  <si>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</si>
  <si>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</si>
  <si>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</si>
  <si>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</si>
  <si>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</si>
  <si>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</si>
  <si>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</si>
  <si>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</si>
  <si>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</si>
  <si>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</si>
  <si>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</si>
  <si>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</si>
  <si>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</si>
  <si>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</si>
  <si>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</si>
  <si>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</si>
  <si>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</si>
  <si>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</si>
  <si>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</si>
  <si>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</si>
  <si>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</si>
  <si>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</si>
  <si>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</si>
  <si>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</si>
  <si>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</si>
  <si>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</si>
  <si>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</si>
  <si>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</si>
  <si>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</si>
  <si>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</si>
  <si>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</si>
  <si>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</si>
  <si>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</si>
  <si>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</si>
  <si>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</si>
  <si>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</si>
  <si>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</si>
  <si>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</si>
  <si>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</si>
  <si>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</si>
  <si>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</si>
  <si>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</si>
  <si>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</si>
  <si>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</si>
  <si>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</si>
  <si>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</si>
  <si>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</si>
  <si>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</si>
  <si>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</si>
  <si>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</si>
  <si>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</si>
  <si>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</si>
  <si>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</si>
  <si>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</si>
  <si>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</si>
  <si>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</si>
  <si>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</si>
  <si>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</si>
  <si>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</si>
  <si>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</si>
  <si>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</si>
  <si>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</si>
  <si>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</si>
  <si>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</si>
  <si>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</si>
  <si>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</si>
  <si>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</si>
  <si>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</si>
  <si>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</si>
  <si>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</si>
  <si>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</si>
  <si>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</si>
  <si>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</si>
  <si>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</si>
  <si>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</si>
  <si>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</si>
  <si>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</si>
  <si>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</si>
  <si>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</si>
  <si>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</si>
  <si>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</si>
  <si>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</si>
  <si>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</si>
  <si>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</si>
  <si>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</si>
  <si>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</si>
  <si>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</si>
  <si>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</si>
  <si>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</si>
  <si>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</si>
  <si>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</si>
  <si>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</si>
  <si>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</si>
  <si>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</si>
  <si>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</si>
  <si>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</si>
  <si>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</si>
  <si>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</si>
  <si>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</si>
  <si>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</si>
  <si>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</si>
  <si>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</si>
  <si>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</si>
  <si>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</si>
  <si>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</si>
  <si>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</si>
  <si>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</si>
  <si>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</si>
  <si>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</si>
  <si>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</si>
  <si>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</si>
  <si>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</si>
  <si>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</si>
  <si>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</si>
  <si>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</si>
  <si>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</si>
  <si>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</si>
  <si>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</si>
  <si>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</si>
  <si>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</si>
  <si>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</si>
  <si>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</si>
  <si>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</si>
  <si>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</si>
  <si>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</si>
  <si>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</si>
  <si>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</si>
  <si>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</si>
  <si>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</si>
  <si>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</si>
  <si>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</si>
  <si>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</si>
  <si>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</si>
  <si>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</si>
  <si>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</si>
  <si>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</si>
  <si>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</si>
  <si>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</si>
  <si>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</si>
  <si>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</si>
  <si>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</si>
  <si>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</si>
  <si>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</si>
  <si>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</si>
  <si>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</si>
  <si>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</si>
  <si>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</si>
  <si>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</si>
  <si>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</si>
  <si>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</si>
  <si>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</si>
  <si>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</si>
  <si>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</si>
  <si>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</si>
  <si>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</si>
  <si>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</si>
  <si>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</si>
  <si>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</si>
  <si>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</si>
  <si>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</si>
  <si>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</si>
  <si>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</si>
  <si>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</si>
  <si>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</si>
  <si>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</si>
  <si>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</si>
  <si>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</si>
  <si>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</si>
  <si>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</si>
  <si>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</si>
  <si>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</si>
  <si>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</si>
  <si>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</si>
  <si>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</si>
  <si>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</si>
  <si>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</si>
  <si>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</si>
  <si>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</si>
  <si>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</si>
  <si>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</si>
  <si>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</si>
  <si>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</si>
  <si>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</si>
  <si>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</si>
  <si>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</si>
  <si>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</si>
  <si>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</si>
  <si>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</si>
  <si>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</si>
  <si>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</si>
  <si>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</si>
  <si>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</si>
  <si>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</si>
  <si>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</si>
  <si>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</si>
  <si>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</si>
  <si>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</si>
  <si>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</si>
  <si>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</si>
  <si>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</si>
  <si>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</si>
  <si>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</si>
  <si>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</si>
  <si>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</si>
  <si>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</si>
  <si>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</si>
  <si>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</si>
  <si>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</si>
  <si>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</si>
  <si>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</si>
  <si>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</si>
  <si>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</si>
  <si>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</si>
  <si>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</si>
  <si>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</si>
  <si>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</si>
  <si>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</si>
  <si>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</si>
  <si>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</si>
  <si>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</si>
  <si>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</si>
  <si>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</si>
  <si>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</si>
  <si>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</si>
  <si>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</si>
  <si>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</si>
  <si>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</si>
  <si>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</si>
  <si>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</si>
  <si>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</si>
  <si>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</si>
  <si>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</si>
  <si>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</si>
  <si>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</si>
  <si>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</si>
  <si>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</si>
  <si>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</si>
  <si>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</si>
  <si>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</si>
  <si>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</si>
  <si>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</si>
  <si>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</si>
  <si>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</si>
  <si>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</si>
  <si>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</si>
  <si>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</si>
  <si>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</si>
  <si>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</si>
  <si>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</si>
  <si>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</si>
  <si>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</si>
  <si>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</si>
  <si>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</si>
  <si>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</si>
  <si>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</si>
  <si>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</si>
  <si>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</si>
  <si>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</si>
  <si>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</si>
  <si>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</si>
  <si>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</si>
  <si>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</si>
  <si>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</si>
  <si>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</si>
  <si>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</si>
  <si>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</si>
  <si>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</si>
  <si>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</si>
  <si>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</si>
  <si>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</si>
  <si>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</si>
  <si>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</si>
  <si>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</si>
  <si>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</si>
  <si>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</si>
  <si>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</si>
  <si>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</si>
  <si>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</si>
  <si>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</si>
  <si>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</si>
  <si>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</si>
  <si>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</si>
  <si>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</si>
  <si>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</si>
  <si>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</si>
  <si>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</si>
  <si>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</si>
  <si>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</si>
  <si>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</si>
  <si>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</si>
  <si>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</si>
  <si>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</si>
  <si>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</si>
  <si>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</si>
  <si>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</si>
  <si>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</si>
  <si>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</si>
  <si>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</si>
  <si>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</si>
  <si>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</si>
  <si>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</si>
  <si>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</si>
  <si>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</si>
  <si>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</si>
  <si>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</si>
  <si>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</si>
  <si>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</si>
  <si>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</si>
  <si>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</si>
  <si>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</si>
  <si>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</si>
  <si>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</si>
  <si>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</si>
  <si>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</si>
  <si>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</si>
  <si>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</si>
  <si>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</si>
  <si>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</si>
  <si>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</si>
  <si>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</si>
  <si>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</si>
  <si>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</si>
  <si>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</si>
  <si>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</si>
  <si>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</si>
  <si>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</si>
  <si>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</si>
  <si>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</si>
  <si>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</si>
  <si>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</si>
  <si>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</si>
  <si>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</si>
  <si>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</si>
  <si>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</si>
  <si>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</si>
  <si>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</si>
  <si>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</si>
  <si>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</si>
  <si>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</si>
  <si>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</si>
  <si>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</si>
  <si>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</si>
  <si>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</si>
  <si>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</si>
  <si>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</si>
  <si>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</si>
  <si>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</si>
  <si>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</si>
  <si>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</si>
  <si>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</si>
  <si>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</si>
  <si>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</si>
  <si>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</si>
  <si>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</si>
  <si>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</si>
  <si>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</si>
  <si>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</si>
  <si>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</si>
  <si>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</si>
  <si>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</si>
  <si>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</si>
  <si>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</si>
  <si>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</si>
  <si>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</si>
  <si>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</si>
  <si>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</si>
  <si>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</si>
  <si>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</si>
  <si>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</si>
  <si>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</si>
  <si>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</si>
  <si>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</si>
  <si>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</si>
  <si>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</si>
  <si>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</si>
  <si>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</si>
  <si>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</si>
  <si>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</si>
  <si>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</si>
  <si>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</si>
  <si>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</si>
  <si>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</si>
  <si>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</si>
  <si>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</si>
  <si>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</si>
  <si>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</si>
  <si>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</si>
  <si>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</si>
  <si>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</si>
  <si>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</si>
  <si>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</si>
  <si>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</si>
  <si>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</si>
  <si>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</si>
  <si>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</si>
  <si>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</si>
  <si>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</si>
  <si>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</si>
  <si>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</si>
  <si>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</si>
  <si>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</si>
  <si>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</si>
  <si>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</si>
  <si>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</si>
  <si>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</si>
  <si>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</si>
  <si>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</si>
  <si>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</si>
  <si>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</si>
  <si>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</si>
  <si>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</si>
  <si>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</si>
  <si>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</si>
  <si>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</si>
  <si>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</si>
  <si>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</si>
  <si>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</si>
  <si>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</si>
  <si>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</si>
  <si>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</si>
  <si>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</si>
  <si>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</si>
  <si>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</si>
  <si>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</si>
  <si>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</si>
  <si>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</si>
  <si>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</si>
  <si>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</si>
  <si>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</si>
  <si>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</si>
  <si>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</si>
  <si>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</si>
  <si>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</si>
  <si>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</si>
  <si>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</si>
  <si>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</si>
  <si>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</si>
  <si>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</si>
  <si>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</si>
  <si>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</si>
  <si>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</si>
  <si>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</si>
  <si>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</si>
  <si>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</si>
  <si>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</si>
  <si>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</si>
  <si>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</si>
  <si>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</si>
  <si>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</si>
  <si>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</si>
  <si>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</si>
  <si>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</si>
  <si>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</si>
  <si>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</si>
  <si>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</si>
  <si>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</si>
  <si>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</si>
  <si>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</si>
  <si>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</si>
  <si>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</si>
  <si>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</si>
  <si>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</si>
  <si>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</si>
  <si>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</si>
  <si>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</si>
  <si>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</si>
  <si>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</si>
  <si>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</si>
  <si>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</si>
  <si>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</si>
  <si>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</si>
  <si>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</si>
  <si>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</si>
  <si>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</si>
  <si>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</si>
  <si>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</si>
  <si>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</si>
  <si>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</si>
  <si>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</si>
  <si>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</si>
  <si>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</si>
  <si>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</si>
  <si>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</si>
  <si>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</si>
  <si>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</si>
  <si>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</si>
  <si>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</si>
  <si>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</si>
  <si>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</si>
  <si>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</si>
  <si>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</si>
  <si>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</si>
  <si>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</si>
  <si>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</si>
  <si>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</si>
  <si>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</si>
  <si>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</si>
  <si>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</si>
  <si>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</si>
  <si>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</si>
  <si>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</si>
  <si>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</si>
  <si>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</si>
  <si>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</si>
  <si>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</si>
  <si>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</si>
  <si>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</si>
  <si>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</si>
  <si>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</si>
  <si>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</si>
  <si>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</si>
  <si>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</si>
  <si>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</si>
  <si>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</si>
  <si>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</si>
  <si>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</si>
  <si>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</si>
  <si>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</si>
  <si>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</si>
  <si>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</si>
  <si>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</si>
  <si>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</si>
  <si>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</si>
  <si>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</si>
  <si>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</si>
  <si>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</si>
  <si>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</si>
  <si>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</si>
  <si>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</si>
  <si>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</si>
  <si>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</si>
  <si>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</si>
  <si>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</si>
  <si>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</si>
  <si>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</si>
  <si>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</si>
  <si>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</si>
  <si>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</si>
  <si>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</si>
  <si>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</si>
  <si>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</si>
  <si>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</si>
  <si>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</si>
  <si>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</si>
  <si>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</si>
  <si>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</si>
  <si>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</si>
  <si>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</si>
  <si>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</si>
  <si>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</si>
  <si>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</si>
  <si>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</si>
  <si>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</si>
  <si>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</si>
  <si>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</si>
  <si>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</si>
  <si>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</si>
  <si>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</si>
  <si>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</si>
  <si>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</si>
  <si>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</si>
  <si>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</si>
  <si>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</si>
  <si>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</si>
  <si>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</si>
  <si>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</si>
  <si>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</si>
  <si>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</si>
  <si>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</si>
  <si>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</si>
  <si>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</si>
  <si>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</si>
  <si>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</si>
  <si>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</si>
  <si>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</si>
  <si>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</si>
  <si>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</si>
  <si>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</si>
  <si>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</si>
  <si>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</si>
  <si>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</si>
  <si>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</si>
  <si>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</si>
  <si>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</si>
  <si>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</si>
  <si>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</si>
  <si>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</si>
  <si>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</si>
  <si>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</si>
  <si>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</si>
  <si>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</si>
  <si>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</si>
  <si>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</si>
  <si>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</si>
  <si>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</si>
  <si>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</si>
  <si>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</si>
  <si>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</si>
  <si>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</si>
  <si>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</si>
  <si>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</si>
  <si>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</si>
  <si>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</si>
  <si>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</si>
  <si>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</si>
  <si>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</si>
  <si>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</si>
  <si>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</si>
  <si>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</si>
  <si>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</si>
  <si>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</si>
  <si>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</si>
  <si>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</si>
  <si>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</si>
  <si>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</si>
  <si>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</si>
  <si>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</si>
  <si>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</si>
  <si>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</si>
  <si>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</si>
  <si>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</si>
  <si>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</si>
  <si>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</si>
  <si>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</si>
  <si>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</si>
  <si>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</si>
  <si>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</si>
  <si>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</si>
  <si>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</si>
  <si>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</si>
  <si>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</si>
  <si>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</si>
  <si>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</si>
  <si>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</si>
  <si>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</si>
  <si>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</si>
  <si>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</si>
  <si>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</si>
  <si>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</si>
  <si>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</si>
  <si>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</si>
  <si>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</si>
  <si>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</si>
  <si>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</si>
  <si>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</si>
  <si>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</si>
  <si>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</si>
  <si>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</si>
  <si>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</si>
  <si>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</si>
  <si>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</si>
  <si>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</si>
  <si>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</si>
  <si>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</si>
  <si>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</si>
  <si>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</si>
  <si>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</si>
  <si>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</si>
  <si>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</si>
  <si>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</si>
  <si>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</si>
  <si>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</si>
  <si>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</si>
  <si>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</si>
  <si>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</si>
  <si>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</si>
  <si>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</si>
  <si>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</si>
  <si>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</si>
  <si>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</si>
  <si>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</si>
  <si>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</si>
  <si>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</si>
  <si>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</si>
  <si>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</si>
  <si>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</si>
  <si>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</si>
  <si>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</si>
  <si>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</si>
  <si>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</si>
  <si>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</si>
  <si>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</si>
  <si>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</si>
  <si>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</si>
  <si>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</si>
  <si>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</si>
  <si>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</si>
  <si>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</si>
  <si>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</si>
  <si>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</si>
  <si>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</si>
  <si>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</si>
  <si>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</si>
  <si>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</si>
  <si>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</si>
  <si>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</si>
  <si>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</si>
  <si>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</si>
  <si>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</si>
  <si>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</si>
  <si>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</si>
  <si>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</si>
  <si>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</si>
  <si>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</si>
  <si>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</si>
  <si>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</si>
  <si>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</si>
  <si>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</si>
  <si>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</si>
  <si>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</si>
  <si>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</si>
  <si>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</si>
  <si>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</si>
  <si>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</si>
  <si>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</si>
  <si>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</si>
  <si>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</si>
  <si>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</si>
  <si>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</si>
  <si>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</si>
  <si>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</si>
  <si>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</si>
  <si>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</si>
  <si>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</si>
  <si>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</si>
  <si>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</si>
  <si>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</si>
  <si>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</si>
  <si>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</si>
  <si>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</si>
  <si>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</si>
  <si>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</si>
  <si>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</si>
  <si>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</si>
  <si>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</si>
  <si>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</si>
  <si>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</si>
  <si>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</si>
  <si>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</si>
  <si>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</si>
  <si>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</si>
  <si>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</si>
  <si>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</si>
  <si>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</si>
  <si>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</si>
  <si>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</si>
  <si>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</si>
  <si>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</si>
  <si>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</si>
  <si>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</si>
  <si>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</si>
  <si>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</si>
  <si>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</si>
  <si>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</si>
  <si>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</si>
  <si>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</si>
  <si>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</si>
  <si>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</si>
  <si>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</si>
  <si>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</si>
  <si>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</si>
  <si>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</si>
  <si>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</si>
  <si>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</si>
  <si>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</si>
  <si>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</si>
  <si>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</si>
  <si>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</si>
  <si>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</si>
  <si>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</si>
  <si>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</si>
  <si>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</si>
  <si>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</si>
  <si>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</si>
  <si>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</si>
  <si>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</si>
  <si>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</si>
  <si>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</si>
  <si>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</si>
  <si>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</si>
  <si>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</si>
  <si>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</si>
  <si>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</si>
  <si>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</si>
  <si>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</si>
  <si>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</si>
  <si>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</si>
  <si>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</si>
  <si>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</si>
  <si>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</si>
  <si>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</si>
  <si>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</si>
  <si>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</si>
  <si>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</si>
  <si>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</si>
  <si>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</si>
  <si>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</si>
  <si>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</si>
  <si>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</si>
  <si>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</si>
  <si>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</si>
  <si>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</si>
  <si>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</si>
  <si>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</si>
  <si>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</si>
  <si>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</si>
  <si>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</si>
  <si>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</si>
  <si>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</si>
  <si>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</si>
  <si>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</si>
  <si>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</si>
  <si>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</si>
  <si>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</si>
  <si>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</si>
  <si>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</si>
  <si>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</si>
  <si>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</si>
  <si>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</si>
  <si>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</si>
  <si>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</si>
  <si>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</si>
  <si>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</si>
  <si>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</si>
  <si>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</si>
  <si>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</si>
  <si>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</si>
  <si>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</si>
  <si>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</si>
  <si>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</si>
  <si>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</si>
  <si>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</si>
  <si>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</si>
  <si>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</si>
  <si>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</si>
  <si>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</si>
  <si>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</si>
  <si>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</si>
  <si>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</si>
  <si>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</si>
  <si>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</si>
  <si>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</si>
  <si>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</si>
  <si>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</si>
  <si>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</si>
  <si>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</si>
  <si>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</si>
  <si>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</si>
  <si>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</si>
  <si>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</si>
  <si>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</si>
  <si>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</si>
  <si>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</si>
  <si>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</si>
  <si>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</si>
  <si>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</si>
  <si>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</si>
  <si>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</si>
  <si>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</si>
  <si>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</si>
  <si>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</si>
  <si>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</si>
  <si>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</si>
  <si>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</si>
  <si>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</si>
  <si>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</si>
  <si>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</si>
  <si>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</si>
  <si>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</si>
  <si>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</si>
  <si>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</si>
  <si>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</si>
  <si>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</si>
  <si>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</si>
  <si>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</si>
  <si>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</si>
  <si>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</si>
  <si>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</si>
  <si>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</si>
  <si>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</si>
  <si>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</si>
  <si>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</si>
  <si>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</si>
  <si>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</si>
  <si>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</si>
  <si>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</si>
  <si>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</si>
  <si>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</si>
  <si>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</si>
  <si>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</si>
  <si>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</si>
  <si>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</si>
  <si>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</si>
  <si>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</si>
  <si>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</si>
  <si>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</si>
  <si>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</si>
  <si>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</si>
  <si>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</si>
  <si>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</si>
  <si>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</si>
  <si>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</si>
  <si>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</si>
  <si>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</si>
  <si>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</si>
  <si>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</si>
  <si>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</si>
  <si>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</si>
  <si>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</si>
  <si>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</si>
  <si>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</si>
  <si>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</si>
  <si>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</si>
  <si>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</si>
  <si>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</si>
  <si>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</si>
  <si>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</si>
  <si>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</si>
  <si>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</si>
  <si>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</si>
  <si>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</si>
  <si>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</si>
  <si>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</si>
  <si>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</si>
  <si>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</si>
  <si>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</si>
  <si>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</si>
  <si>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</si>
  <si>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</si>
  <si>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</si>
  <si>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</si>
  <si>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</si>
  <si>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</si>
  <si>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</si>
  <si>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</si>
  <si>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</si>
  <si>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</si>
  <si>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</si>
  <si>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</si>
  <si>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</si>
  <si>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</si>
  <si>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</si>
  <si>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</si>
  <si>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</si>
  <si>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</si>
  <si>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</si>
  <si>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</si>
  <si>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</si>
  <si>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</si>
  <si>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</si>
  <si>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</si>
  <si>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</si>
  <si>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</si>
  <si>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</si>
  <si>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</si>
  <si>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</si>
  <si>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</si>
  <si>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</si>
  <si>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</si>
  <si>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</si>
  <si>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</si>
  <si>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</si>
  <si>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</si>
  <si>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</si>
  <si>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</si>
  <si>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</si>
  <si>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</si>
  <si>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</si>
  <si>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</si>
  <si>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</si>
  <si>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</si>
  <si>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</si>
  <si>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</si>
  <si>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</si>
  <si>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</si>
  <si>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</si>
  <si>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</si>
  <si>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</si>
  <si>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</si>
  <si>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</si>
  <si>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</si>
  <si>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</si>
  <si>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</si>
  <si>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</si>
  <si>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</si>
  <si>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</si>
  <si>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</si>
  <si>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</si>
  <si>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</si>
  <si>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</si>
  <si>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</si>
  <si>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</si>
  <si>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</si>
  <si>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</si>
  <si>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</si>
  <si>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</si>
  <si>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</si>
  <si>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</si>
  <si>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</si>
  <si>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</si>
  <si>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</si>
  <si>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</si>
  <si>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</si>
  <si>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</si>
  <si>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</si>
  <si>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</si>
  <si>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</si>
  <si>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</si>
  <si>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</si>
  <si>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</si>
  <si>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</si>
  <si>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</si>
  <si>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</si>
  <si>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</si>
  <si>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</si>
  <si>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</si>
  <si>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</si>
  <si>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</si>
  <si>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</si>
  <si>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</si>
  <si>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</si>
  <si>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</si>
  <si>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</si>
  <si>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</si>
  <si>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</si>
  <si>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</si>
  <si>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</si>
  <si>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</si>
  <si>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</si>
  <si>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</si>
  <si>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</si>
  <si>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</si>
  <si>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</si>
  <si>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</si>
  <si>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</si>
  <si>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</si>
  <si>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</si>
  <si>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</si>
  <si>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</si>
  <si>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</si>
  <si>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</si>
  <si>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</si>
  <si>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</si>
  <si>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</si>
  <si>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</si>
  <si>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</si>
  <si>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</si>
  <si>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</si>
  <si>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</si>
  <si>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</si>
  <si>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</si>
  <si>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</si>
  <si>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</si>
  <si>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</si>
  <si>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</si>
  <si>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</si>
  <si>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</si>
  <si>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</si>
  <si>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</si>
  <si>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</si>
  <si>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</si>
  <si>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</si>
  <si>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</si>
  <si>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</si>
  <si>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</si>
  <si>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</si>
  <si>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</si>
  <si>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</si>
  <si>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</si>
  <si>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</si>
  <si>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</si>
  <si>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</si>
  <si>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</si>
  <si>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</si>
  <si>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</si>
  <si>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</si>
  <si>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</si>
  <si>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</si>
  <si>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</si>
  <si>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</si>
  <si>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</si>
  <si>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</si>
  <si>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</si>
  <si>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</si>
  <si>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</si>
  <si>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</si>
  <si>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</si>
  <si>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</si>
  <si>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</si>
  <si>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</si>
  <si>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</si>
  <si>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</si>
  <si>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</si>
  <si>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</si>
  <si>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</si>
  <si>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</si>
  <si>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</si>
  <si>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</si>
  <si>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</si>
  <si>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</si>
  <si>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</si>
  <si>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</si>
  <si>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</si>
  <si>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</si>
  <si>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</si>
  <si>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</si>
  <si>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</si>
  <si>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</si>
  <si>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</si>
  <si>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</si>
  <si>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</si>
  <si>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</si>
  <si>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</si>
  <si>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</si>
  <si>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</si>
  <si>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</si>
  <si>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</si>
  <si>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</si>
  <si>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</si>
  <si>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</si>
  <si>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</si>
  <si>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</si>
  <si>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</si>
  <si>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</si>
  <si>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</si>
  <si>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</si>
  <si>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</si>
  <si>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</si>
  <si>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</si>
  <si>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</si>
  <si>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</si>
  <si>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</si>
  <si>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</si>
  <si>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</si>
  <si>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</si>
  <si>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</si>
  <si>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</si>
  <si>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</si>
  <si>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</si>
  <si>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</si>
  <si>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</si>
  <si>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</si>
  <si>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</si>
  <si>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</si>
  <si>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</si>
  <si>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</si>
  <si>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</si>
  <si>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</si>
  <si>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</si>
  <si>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</si>
  <si>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</si>
  <si>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</si>
  <si>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</si>
  <si>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</si>
  <si>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</si>
  <si>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</si>
  <si>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</si>
  <si>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</si>
  <si>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</si>
  <si>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</si>
  <si>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</si>
  <si>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</si>
  <si>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</si>
  <si>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</si>
  <si>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</si>
  <si>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</si>
  <si>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</si>
  <si>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</si>
  <si>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</si>
  <si>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</si>
  <si>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</si>
  <si>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</si>
  <si>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</si>
  <si>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</si>
  <si>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</si>
  <si>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</si>
  <si>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</si>
  <si>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</si>
  <si>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</si>
  <si>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</si>
  <si>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</si>
  <si>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</si>
  <si>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</si>
  <si>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</si>
  <si>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</si>
  <si>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</si>
  <si>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</si>
  <si>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</si>
  <si>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</si>
  <si>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</si>
  <si>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</si>
  <si>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</si>
  <si>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</si>
  <si>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</si>
  <si>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</si>
  <si>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</si>
  <si>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</si>
  <si>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</si>
  <si>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</si>
  <si>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</si>
  <si>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</si>
  <si>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</si>
  <si>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</si>
  <si>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</si>
  <si>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</si>
  <si>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</si>
  <si>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</si>
  <si>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</si>
  <si>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</si>
  <si>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</si>
  <si>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</si>
  <si>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</si>
  <si>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</si>
  <si>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</si>
  <si>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</si>
  <si>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</si>
  <si>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</si>
  <si>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</si>
  <si>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</si>
  <si>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</si>
  <si>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</si>
  <si>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</si>
  <si>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</si>
  <si>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</si>
  <si>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</si>
  <si>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</si>
  <si>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</si>
  <si>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</si>
  <si>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</si>
  <si>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</si>
  <si>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</si>
  <si>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</si>
  <si>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</si>
  <si>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</si>
  <si>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</si>
  <si>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</si>
  <si>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</si>
  <si>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</si>
  <si>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</si>
  <si>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</si>
  <si>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</si>
  <si>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</si>
  <si>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</si>
  <si>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</si>
  <si>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</si>
  <si>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</si>
  <si>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</si>
  <si>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</si>
  <si>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</si>
  <si>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</si>
  <si>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</si>
  <si>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</si>
  <si>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</si>
  <si>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</si>
  <si>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</si>
  <si>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</si>
  <si>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</si>
  <si>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</si>
  <si>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</si>
  <si>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</si>
  <si>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</si>
  <si>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</si>
  <si>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</si>
  <si>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</si>
  <si>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</si>
  <si>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</si>
  <si>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</si>
  <si>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</si>
  <si>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</si>
  <si>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</si>
  <si>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</si>
  <si>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</si>
  <si>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</si>
  <si>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</si>
  <si>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</si>
  <si>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</si>
  <si>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</si>
  <si>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</si>
  <si>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</si>
  <si>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</si>
  <si>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</si>
  <si>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</si>
  <si>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</si>
  <si>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</si>
  <si>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</si>
  <si>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</si>
  <si>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</si>
  <si>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</si>
  <si>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</si>
  <si>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</si>
  <si>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</si>
  <si>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</si>
  <si>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</si>
  <si>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</si>
  <si>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</si>
  <si>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</si>
  <si>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</si>
  <si>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</si>
  <si>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</si>
  <si>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</si>
  <si>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</si>
  <si>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</si>
  <si>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</si>
  <si>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</si>
  <si>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</si>
  <si>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</si>
  <si>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</si>
  <si>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</si>
  <si>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</si>
  <si>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</si>
  <si>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</si>
  <si>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</si>
  <si>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</si>
  <si>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</si>
  <si>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</si>
  <si>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</si>
  <si>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</si>
  <si>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</si>
  <si>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</si>
  <si>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</si>
  <si>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</si>
  <si>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</si>
  <si>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</si>
  <si>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</si>
  <si>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</si>
  <si>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</si>
  <si>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</si>
  <si>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</si>
  <si>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</si>
  <si>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</si>
  <si>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</si>
  <si>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</si>
  <si>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</si>
  <si>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</si>
  <si>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</si>
  <si>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</si>
  <si>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</si>
  <si>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</si>
  <si>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</si>
  <si>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</si>
  <si>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</si>
  <si>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</si>
  <si>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</si>
  <si>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</si>
  <si>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</si>
  <si>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</si>
  <si>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</si>
  <si>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</si>
  <si>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</si>
  <si>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</si>
  <si>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</si>
  <si>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</si>
  <si>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</si>
  <si>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</si>
  <si>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</si>
  <si>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</si>
  <si>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</si>
  <si>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</si>
  <si>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</si>
  <si>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</si>
  <si>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</si>
  <si>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</si>
  <si>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</si>
  <si>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</si>
  <si>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</si>
  <si>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</si>
  <si>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</si>
  <si>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</si>
  <si>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</si>
  <si>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</si>
  <si>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</si>
  <si>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</si>
  <si>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</si>
  <si>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</si>
  <si>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</si>
  <si>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</si>
  <si>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</si>
  <si>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</si>
  <si>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</si>
  <si>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</si>
  <si>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</si>
  <si>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</si>
  <si>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</si>
  <si>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</si>
  <si>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</si>
  <si>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</si>
  <si>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</si>
  <si>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</si>
  <si>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</si>
  <si>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</si>
  <si>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</si>
  <si>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</si>
  <si>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</si>
  <si>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</si>
  <si>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</si>
  <si>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</si>
  <si>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</si>
  <si>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</si>
  <si>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</si>
  <si>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</si>
  <si>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</si>
  <si>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</si>
  <si>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</si>
  <si>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</si>
  <si>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</si>
  <si>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</si>
  <si>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</si>
  <si>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</si>
  <si>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</si>
  <si>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</si>
  <si>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</si>
  <si>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</si>
  <si>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</si>
  <si>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</si>
  <si>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</si>
  <si>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</si>
  <si>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</si>
  <si>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</si>
  <si>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</si>
  <si>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</si>
  <si>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</si>
  <si>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</si>
  <si>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</si>
  <si>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</si>
  <si>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</si>
  <si>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</si>
  <si>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</si>
  <si>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</si>
  <si>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</si>
  <si>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</si>
  <si>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</si>
  <si>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</si>
  <si>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</si>
  <si>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</si>
  <si>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</si>
  <si>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</si>
  <si>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</si>
  <si>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</si>
  <si>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</si>
  <si>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</si>
  <si>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</si>
  <si>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</si>
  <si>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</si>
  <si>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</si>
  <si>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</si>
  <si>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</si>
  <si>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</si>
  <si>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</si>
  <si>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</si>
  <si>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</si>
  <si>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</si>
  <si>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</si>
  <si>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</si>
  <si>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</si>
  <si>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</si>
  <si>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</si>
  <si>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</si>
  <si>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</si>
  <si>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</si>
  <si>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</si>
  <si>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</si>
  <si>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</si>
  <si>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</si>
  <si>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</si>
  <si>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</si>
  <si>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</si>
  <si>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</si>
  <si>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</si>
  <si>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</si>
  <si>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</si>
  <si>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</si>
  <si>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</si>
  <si>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</si>
  <si>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</si>
  <si>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</si>
  <si>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</si>
  <si>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</si>
  <si>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</si>
  <si>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</si>
  <si>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</si>
  <si>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</si>
  <si>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</si>
  <si>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</si>
  <si>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</si>
  <si>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</si>
  <si>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</si>
  <si>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</si>
  <si>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</si>
  <si>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</si>
  <si>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</si>
  <si>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</si>
  <si>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</si>
  <si>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</si>
  <si>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</si>
  <si>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</si>
  <si>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</si>
  <si>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</si>
  <si>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</si>
  <si>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</si>
  <si>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</si>
  <si>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</si>
  <si>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</si>
  <si>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</si>
  <si>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</si>
  <si>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</si>
  <si>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</si>
  <si>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</si>
  <si>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</si>
  <si>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</si>
  <si>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</si>
  <si>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</si>
  <si>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</si>
  <si>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</si>
  <si>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</si>
  <si>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</si>
  <si>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</si>
  <si>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</si>
  <si>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</si>
  <si>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</si>
  <si>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</si>
  <si>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</si>
  <si>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</si>
  <si>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</si>
  <si>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</si>
  <si>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</si>
  <si>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</si>
  <si>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</si>
  <si>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</si>
  <si>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</si>
  <si>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</si>
  <si>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</si>
  <si>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</si>
  <si>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</si>
  <si>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</si>
  <si>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</si>
  <si>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</si>
  <si>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</si>
  <si>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</si>
  <si>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</si>
  <si>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</si>
  <si>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</si>
  <si>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</si>
  <si>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</si>
  <si>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</si>
  <si>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</si>
  <si>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</si>
  <si>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</si>
  <si>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</si>
  <si>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</si>
  <si>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</si>
  <si>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</si>
  <si>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</si>
  <si>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</si>
  <si>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</si>
  <si>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</si>
  <si>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</si>
  <si>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</si>
  <si>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</si>
  <si>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</si>
  <si>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</si>
  <si>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</si>
  <si>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</si>
  <si>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</si>
  <si>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</si>
  <si>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</si>
  <si>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</si>
  <si>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</si>
  <si>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</si>
  <si>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</si>
  <si>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</si>
  <si>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</si>
  <si>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</si>
  <si>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</si>
  <si>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</si>
  <si>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</si>
  <si>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</si>
  <si>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</si>
  <si>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</si>
  <si>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</si>
  <si>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</si>
  <si>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</si>
  <si>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</si>
  <si>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</si>
  <si>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</si>
  <si>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</si>
  <si>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</si>
  <si>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</si>
  <si>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</si>
  <si>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</si>
  <si>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</si>
  <si>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</si>
  <si>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</si>
  <si>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</si>
  <si>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</si>
  <si>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</si>
  <si>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</si>
  <si>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</si>
  <si>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</si>
  <si>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</si>
  <si>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</si>
  <si>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</si>
  <si>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</si>
  <si>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</si>
  <si>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</si>
  <si>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</si>
  <si>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</si>
  <si>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</si>
  <si>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</si>
  <si>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</si>
  <si>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</si>
  <si>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</si>
  <si>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</si>
  <si>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</si>
  <si>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</si>
  <si>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</si>
  <si>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</si>
  <si>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</si>
  <si>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</si>
  <si>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</si>
  <si>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</si>
  <si>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</si>
  <si>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</si>
  <si>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</si>
  <si>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</si>
  <si>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</si>
  <si>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</si>
  <si>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</si>
  <si>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</si>
  <si>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</si>
  <si>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</si>
  <si>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</si>
  <si>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</si>
  <si>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</si>
  <si>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</si>
  <si>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</si>
  <si>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</si>
  <si>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</si>
  <si>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</si>
  <si>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</si>
  <si>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</si>
  <si>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</si>
  <si>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</si>
  <si>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</si>
  <si>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</si>
  <si>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</si>
  <si>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</si>
  <si>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</si>
  <si>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</si>
  <si>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</si>
  <si>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</si>
  <si>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</si>
  <si>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</si>
  <si>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</si>
  <si>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</si>
  <si>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</si>
  <si>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</si>
  <si>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</si>
  <si>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</si>
  <si>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</si>
  <si>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</si>
  <si>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</si>
  <si>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</si>
  <si>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</si>
  <si>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</si>
  <si>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</si>
  <si>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</si>
  <si>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</si>
  <si>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</si>
  <si>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</si>
  <si>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</si>
  <si>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</si>
  <si>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</si>
  <si>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</si>
  <si>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</si>
  <si>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</si>
  <si>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</si>
  <si>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</si>
  <si>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</si>
  <si>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</si>
  <si>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</si>
  <si>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</si>
  <si>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</si>
  <si>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</si>
  <si>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</si>
  <si>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</si>
  <si>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</si>
  <si>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</si>
  <si>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</si>
  <si>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</si>
  <si>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</si>
  <si>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</si>
  <si>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</si>
  <si>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</si>
  <si>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</si>
  <si>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</si>
  <si>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</si>
  <si>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</si>
  <si>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</si>
  <si>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</si>
  <si>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</si>
  <si>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</si>
  <si>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</si>
  <si>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</si>
  <si>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</si>
  <si>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</si>
  <si>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</si>
  <si>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</si>
  <si>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</si>
  <si>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</si>
  <si>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</si>
  <si>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</si>
  <si>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</si>
  <si>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</si>
  <si>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</si>
  <si>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</si>
  <si>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</si>
  <si>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</si>
  <si>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</si>
  <si>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</si>
  <si>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</si>
  <si>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</si>
  <si>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</si>
  <si>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</si>
  <si>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</si>
  <si>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</si>
  <si>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</si>
  <si>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</si>
  <si>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</si>
  <si>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</si>
  <si>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</si>
  <si>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</si>
  <si>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</si>
  <si>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</si>
  <si>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</si>
  <si>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</si>
  <si>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</si>
  <si>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</si>
  <si>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</si>
  <si>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</si>
  <si>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</si>
  <si>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</si>
  <si>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</si>
  <si>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</si>
  <si>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</si>
  <si>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</si>
  <si>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</si>
  <si>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</si>
  <si>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</si>
  <si>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</si>
  <si>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</si>
  <si>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</si>
  <si>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</si>
  <si>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</si>
  <si>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</si>
  <si>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</si>
  <si>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</si>
  <si>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</si>
  <si>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</si>
  <si>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</si>
  <si>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</si>
  <si>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</si>
  <si>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</si>
  <si>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</si>
  <si>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</si>
  <si>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</si>
  <si>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</si>
  <si>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</si>
  <si>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</si>
  <si>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</si>
  <si>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</si>
  <si>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</si>
  <si>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</si>
  <si>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</si>
  <si>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</si>
  <si>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</si>
  <si>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</si>
  <si>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</si>
  <si>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</si>
  <si>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</si>
  <si>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</si>
  <si>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</si>
  <si>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</si>
  <si>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</si>
  <si>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</si>
  <si>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</si>
  <si>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</si>
  <si>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</si>
  <si>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</si>
  <si>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</si>
  <si>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</si>
  <si>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</si>
  <si>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</si>
  <si>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</si>
  <si>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</si>
  <si>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</si>
  <si>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</si>
  <si>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</si>
  <si>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</si>
  <si>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</si>
  <si>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</si>
  <si>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</si>
  <si>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</si>
  <si>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</si>
  <si>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</si>
  <si>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</si>
  <si>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</si>
  <si>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</si>
  <si>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</si>
  <si>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</si>
  <si>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</si>
  <si>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</si>
  <si>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</si>
  <si>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</si>
  <si>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</si>
  <si>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</si>
  <si>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</si>
  <si>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</si>
  <si>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</si>
  <si>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</si>
  <si>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</si>
  <si>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</si>
  <si>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</si>
  <si>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</si>
  <si>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</si>
  <si>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</si>
  <si>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</si>
  <si>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</si>
  <si>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</si>
  <si>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</si>
  <si>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</si>
  <si>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</si>
  <si>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</si>
  <si>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</si>
  <si>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</si>
  <si>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</si>
  <si>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</si>
  <si>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</si>
  <si>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</si>
  <si>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</si>
  <si>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</si>
  <si>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</si>
  <si>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</si>
  <si>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</si>
  <si>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</si>
  <si>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</si>
  <si>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</si>
  <si>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</si>
  <si>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</si>
  <si>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</si>
  <si>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</si>
  <si>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</si>
  <si>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</si>
  <si>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</si>
  <si>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</si>
  <si>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</si>
  <si>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</si>
  <si>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</si>
  <si>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</si>
  <si>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</si>
  <si>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</si>
  <si>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</si>
  <si>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</si>
  <si>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</si>
  <si>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</si>
  <si>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</si>
  <si>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</si>
  <si>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</si>
  <si>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</si>
  <si>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</si>
  <si>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</si>
  <si>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</si>
  <si>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</si>
  <si>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</si>
  <si>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</si>
  <si>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</si>
  <si>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</si>
  <si>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</si>
  <si>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</si>
  <si>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</si>
  <si>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</si>
  <si>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</si>
  <si>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</si>
  <si>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</si>
  <si>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</si>
  <si>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</si>
  <si>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</si>
  <si>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</si>
  <si>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</si>
  <si>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</si>
  <si>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</si>
  <si>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</si>
  <si>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</si>
  <si>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</si>
  <si>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</si>
  <si>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</si>
  <si>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</si>
  <si>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</si>
  <si>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</si>
  <si>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</si>
  <si>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</si>
  <si>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</si>
  <si>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</si>
  <si>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</si>
  <si>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</si>
  <si>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</si>
  <si>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</si>
  <si>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</si>
  <si>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</si>
  <si>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</si>
  <si>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</si>
  <si>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</si>
  <si>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</si>
  <si>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</si>
  <si>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</si>
  <si>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</si>
  <si>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</si>
  <si>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</si>
  <si>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</si>
  <si>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</si>
  <si>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</si>
  <si>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</si>
  <si>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</si>
  <si>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</si>
  <si>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</si>
  <si>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</si>
  <si>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</si>
  <si>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</si>
  <si>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</si>
  <si>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</si>
  <si>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</si>
  <si>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</si>
  <si>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</si>
  <si>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</si>
  <si>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</si>
  <si>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</si>
  <si>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</si>
  <si>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</si>
  <si>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</si>
  <si>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</si>
  <si>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</si>
  <si>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</si>
  <si>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</si>
  <si>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</si>
  <si>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</si>
  <si>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</si>
  <si>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</si>
  <si>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</si>
  <si>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</si>
  <si>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</si>
  <si>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</si>
  <si>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</si>
  <si>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</si>
  <si>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</si>
  <si>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</si>
  <si>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</si>
  <si>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</si>
  <si>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</si>
  <si>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</si>
  <si>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</si>
  <si>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</si>
  <si>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</si>
  <si>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</si>
  <si>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</si>
  <si>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</si>
  <si>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</si>
  <si>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</si>
  <si>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</si>
  <si>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</si>
  <si>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</si>
  <si>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</si>
  <si>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</si>
  <si>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</si>
  <si>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</si>
  <si>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</si>
  <si>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</si>
  <si>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</si>
  <si>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</si>
  <si>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</si>
  <si>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</si>
  <si>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</si>
  <si>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</si>
  <si>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</si>
  <si>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</si>
  <si>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</si>
  <si>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</si>
  <si>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</si>
  <si>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</si>
  <si>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</si>
  <si>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</si>
  <si>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</si>
  <si>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</si>
  <si>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</si>
  <si>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</si>
  <si>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</si>
  <si>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</si>
  <si>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</si>
  <si>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</si>
  <si>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</si>
  <si>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</si>
  <si>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</si>
  <si>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</si>
  <si>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</si>
  <si>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</si>
  <si>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</si>
  <si>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</si>
  <si>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</si>
  <si>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</si>
  <si>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</si>
  <si>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</si>
  <si>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</si>
  <si>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</si>
  <si>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</si>
  <si>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</si>
  <si>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</si>
  <si>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</si>
  <si>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</si>
  <si>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</si>
  <si>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</si>
  <si>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</si>
  <si>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</si>
  <si>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</si>
  <si>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</si>
  <si>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</si>
  <si>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</si>
  <si>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</si>
  <si>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</si>
  <si>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</si>
  <si>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</si>
  <si>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</si>
  <si>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</si>
  <si>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</si>
  <si>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</si>
  <si>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</si>
  <si>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</si>
  <si>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</si>
  <si>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</si>
  <si>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</si>
  <si>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</si>
  <si>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</si>
  <si>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</si>
  <si>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</si>
  <si>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</si>
  <si>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</si>
  <si>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</si>
  <si>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</si>
  <si>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</si>
  <si>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</si>
  <si>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</si>
  <si>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</si>
  <si>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</si>
  <si>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</si>
  <si>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</si>
  <si>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</si>
  <si>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</si>
  <si>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</si>
  <si>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</si>
  <si>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</si>
  <si>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</si>
  <si>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</si>
  <si>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</si>
  <si>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</si>
  <si>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</si>
  <si>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</si>
  <si>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</si>
  <si>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</si>
  <si>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</si>
  <si>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</si>
  <si>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</si>
  <si>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</si>
  <si>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</si>
  <si>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</si>
  <si>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</si>
  <si>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</si>
  <si>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</si>
  <si>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</si>
  <si>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</si>
  <si>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</si>
  <si>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</si>
  <si>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</si>
  <si>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</si>
  <si>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</si>
  <si>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</si>
  <si>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</si>
  <si>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</si>
  <si>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</si>
  <si>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</si>
  <si>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</si>
  <si>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</si>
  <si>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</si>
  <si>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</si>
  <si>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</si>
  <si>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</si>
  <si>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</si>
  <si>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</si>
  <si>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</si>
  <si>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</si>
  <si>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</si>
  <si>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</si>
  <si>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</si>
  <si>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</si>
  <si>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</si>
  <si>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</si>
  <si>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</si>
  <si>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</si>
  <si>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</si>
  <si>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</si>
  <si>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</si>
  <si>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</si>
  <si>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</si>
  <si>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</si>
  <si>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</si>
  <si>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</si>
  <si>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</si>
  <si>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</si>
  <si>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</si>
  <si>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</si>
  <si>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</si>
  <si>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</si>
  <si>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</si>
  <si>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</si>
  <si>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</si>
  <si>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</si>
  <si>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</si>
  <si>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</si>
  <si>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</si>
  <si>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</si>
  <si>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</si>
  <si>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</si>
  <si>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</si>
  <si>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</si>
  <si>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</si>
  <si>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</si>
  <si>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</si>
  <si>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</si>
  <si>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</si>
  <si>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</si>
  <si>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</si>
  <si>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</si>
  <si>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</si>
  <si>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</si>
  <si>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</si>
  <si>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</si>
  <si>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</si>
  <si>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</si>
  <si>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</si>
  <si>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</si>
  <si>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</si>
  <si>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</si>
  <si>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</si>
  <si>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</si>
  <si>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</si>
  <si>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</si>
  <si>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</si>
  <si>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</si>
  <si>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</si>
  <si>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</si>
  <si>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</si>
  <si>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</si>
  <si>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</si>
  <si>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</si>
  <si>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</si>
  <si>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</si>
  <si>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</si>
  <si>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</si>
  <si>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</si>
  <si>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</si>
  <si>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</si>
  <si>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</si>
  <si>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</si>
  <si>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</si>
  <si>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</si>
  <si>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</si>
  <si>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</si>
  <si>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</si>
  <si>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</si>
  <si>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</si>
  <si>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</si>
  <si>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</si>
  <si>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</si>
  <si>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</si>
  <si>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</si>
  <si>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</si>
  <si>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</si>
  <si>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</si>
  <si>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</si>
  <si>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</si>
  <si>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</si>
  <si>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</si>
  <si>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</si>
  <si>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</si>
  <si>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</si>
  <si>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</si>
  <si>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</si>
  <si>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</si>
  <si>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</si>
  <si>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</si>
  <si>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</si>
  <si>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</si>
  <si>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</si>
  <si>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</si>
  <si>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</si>
  <si>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</si>
  <si>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</si>
  <si>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</si>
  <si>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</si>
  <si>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</si>
  <si>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</si>
  <si>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</si>
  <si>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</si>
  <si>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</si>
  <si>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</si>
  <si>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</si>
  <si>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</si>
  <si>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</si>
  <si>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</si>
  <si>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</si>
  <si>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</si>
  <si>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</si>
  <si>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</si>
  <si>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</si>
  <si>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</si>
  <si>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</si>
  <si>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</si>
  <si>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</si>
  <si>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</si>
  <si>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</si>
  <si>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</si>
  <si>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</si>
  <si>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</si>
  <si>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</si>
  <si>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</si>
  <si>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</si>
  <si>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</si>
  <si>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</si>
  <si>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</si>
  <si>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</si>
  <si>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</si>
  <si>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</si>
  <si>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</si>
  <si>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</si>
  <si>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</si>
  <si>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</si>
  <si>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</si>
  <si>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</si>
  <si>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</si>
  <si>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</si>
  <si>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</si>
  <si>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</si>
  <si>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</si>
  <si>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</si>
  <si>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</si>
  <si>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</si>
  <si>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</si>
  <si>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</si>
  <si>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</si>
  <si>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</si>
  <si>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</si>
  <si>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</si>
  <si>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</si>
  <si>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</si>
  <si>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</si>
  <si>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</si>
  <si>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</si>
  <si>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</si>
  <si>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</si>
  <si>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</si>
  <si>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</si>
  <si>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</si>
  <si>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</si>
  <si>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</si>
  <si>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</si>
  <si>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</si>
  <si>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</si>
  <si>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</si>
  <si>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</si>
  <si>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</si>
  <si>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</si>
  <si>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</si>
  <si>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</si>
  <si>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</si>
  <si>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</si>
  <si>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</si>
  <si>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</si>
  <si>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</si>
  <si>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</si>
  <si>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</si>
  <si>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</si>
  <si>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</si>
  <si>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</si>
  <si>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</si>
  <si>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</si>
  <si>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</si>
  <si>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</si>
  <si>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</si>
  <si>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</si>
  <si>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</si>
  <si>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</si>
  <si>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</si>
  <si>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</si>
  <si>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</si>
  <si>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</si>
  <si>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</si>
  <si>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</si>
  <si>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</si>
  <si>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</si>
  <si>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</si>
  <si>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</si>
  <si>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</si>
  <si>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</si>
  <si>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</si>
  <si>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</si>
  <si>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</si>
  <si>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</si>
  <si>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</si>
  <si>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</si>
  <si>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</si>
  <si>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</si>
  <si>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</si>
  <si>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</si>
  <si>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</si>
  <si>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</si>
  <si>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</si>
  <si>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</si>
  <si>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</si>
  <si>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</si>
  <si>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</si>
  <si>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</si>
  <si>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</si>
  <si>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</si>
  <si>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</si>
  <si>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</si>
  <si>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</si>
  <si>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</si>
  <si>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</si>
  <si>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</si>
  <si>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</si>
  <si>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</si>
  <si>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</si>
  <si>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</si>
  <si>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</si>
  <si>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</si>
  <si>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</si>
  <si>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</si>
  <si>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</si>
  <si>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</si>
  <si>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</si>
  <si>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</si>
  <si>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</si>
  <si>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</si>
  <si>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</si>
  <si>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</si>
  <si>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</si>
  <si>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</si>
  <si>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</si>
  <si>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</si>
  <si>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</si>
  <si>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</si>
  <si>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</si>
  <si>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</si>
  <si>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</si>
  <si>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</si>
  <si>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</si>
  <si>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</si>
  <si>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</si>
  <si>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</si>
  <si>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</si>
  <si>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</si>
  <si>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</si>
  <si>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</si>
  <si>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</si>
  <si>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</si>
  <si>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</si>
  <si>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</si>
  <si>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</si>
  <si>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</si>
  <si>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</si>
  <si>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</si>
  <si>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</si>
  <si>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</si>
  <si>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</si>
  <si>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</si>
  <si>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</si>
  <si>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</si>
  <si>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</si>
  <si>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</si>
  <si>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</si>
  <si>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</si>
  <si>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</si>
  <si>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</si>
  <si>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</si>
  <si>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</si>
  <si>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</si>
  <si>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</si>
  <si>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</si>
  <si>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</si>
  <si>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</si>
  <si>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</si>
  <si>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</si>
  <si>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</si>
  <si>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</si>
  <si>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</si>
  <si>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</si>
  <si>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</si>
  <si>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</si>
  <si>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</si>
  <si>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</si>
  <si>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</si>
  <si>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</si>
  <si>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</si>
  <si>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</si>
  <si>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</si>
  <si>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</si>
  <si>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</si>
  <si>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</si>
  <si>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</si>
  <si>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</si>
  <si>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</si>
  <si>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</si>
  <si>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</si>
  <si>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</si>
  <si>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</si>
  <si>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</si>
  <si>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</si>
  <si>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</si>
  <si>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</si>
  <si>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</si>
  <si>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</si>
  <si>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</si>
  <si>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</si>
  <si>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</si>
  <si>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</si>
  <si>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</si>
  <si>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</si>
  <si>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</si>
  <si>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</si>
  <si>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</si>
  <si>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</si>
  <si>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</si>
  <si>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</si>
  <si>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</si>
  <si>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</si>
  <si>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</si>
  <si>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</si>
  <si>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</si>
  <si>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</si>
  <si>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</si>
  <si>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</si>
  <si>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</si>
  <si>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</si>
  <si>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</si>
  <si>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</si>
  <si>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</si>
  <si>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</si>
  <si>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</si>
  <si>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</si>
  <si>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</si>
  <si>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</si>
  <si>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</si>
  <si>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</si>
  <si>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</si>
  <si>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</si>
  <si>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</si>
  <si>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</si>
  <si>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</si>
  <si>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</si>
  <si>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</si>
  <si>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</si>
  <si>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</si>
  <si>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</si>
  <si>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</si>
  <si>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</si>
  <si>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</si>
  <si>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</si>
  <si>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</si>
  <si>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</si>
  <si>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</si>
  <si>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</si>
  <si>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</si>
  <si>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</si>
  <si>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</si>
  <si>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</si>
  <si>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</si>
  <si>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</si>
  <si>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</si>
  <si>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</si>
  <si>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</si>
  <si>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</si>
  <si>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</si>
  <si>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</si>
  <si>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</si>
  <si>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</si>
  <si>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</si>
  <si>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</si>
  <si>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</si>
  <si>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</si>
  <si>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</si>
  <si>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</si>
  <si>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</si>
  <si>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</si>
  <si>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</si>
  <si>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</si>
  <si>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</si>
  <si>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</si>
  <si>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</si>
  <si>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</si>
  <si>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</si>
  <si>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</si>
  <si>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</si>
  <si>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</si>
  <si>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</si>
  <si>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</si>
  <si>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</si>
  <si>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</si>
  <si>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</si>
  <si>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</si>
  <si>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</si>
  <si>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</si>
  <si>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</si>
  <si>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</si>
  <si>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</si>
  <si>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</si>
  <si>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</si>
  <si>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</si>
  <si>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</si>
  <si>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</si>
  <si>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</si>
  <si>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</si>
  <si>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</si>
  <si>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</si>
  <si>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</si>
  <si>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</si>
  <si>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</si>
  <si>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</si>
  <si>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</si>
  <si>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</si>
  <si>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</si>
  <si>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</si>
  <si>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</si>
  <si>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</si>
  <si>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</si>
  <si>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</si>
  <si>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</si>
  <si>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</si>
  <si>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</si>
  <si>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</si>
  <si>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</si>
  <si>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</si>
  <si>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</si>
  <si>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</si>
  <si>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</si>
  <si>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</si>
  <si>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</si>
  <si>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</si>
  <si>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</si>
  <si>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</si>
  <si>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</si>
  <si>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</si>
  <si>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</si>
  <si>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</si>
  <si>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</si>
  <si>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</si>
  <si>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</si>
  <si>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</si>
  <si>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</si>
  <si>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</si>
  <si>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</si>
  <si>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</si>
  <si>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</si>
  <si>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</si>
  <si>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</si>
  <si>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</si>
  <si>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</si>
  <si>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</si>
  <si>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</si>
  <si>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</si>
  <si>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</si>
  <si>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</si>
  <si>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</si>
  <si>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</si>
  <si>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</si>
  <si>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</si>
  <si>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</si>
  <si>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</si>
  <si>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</si>
  <si>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</si>
  <si>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</si>
  <si>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</si>
  <si>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</si>
  <si>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</si>
  <si>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</si>
  <si>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</si>
  <si>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</si>
  <si>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</si>
  <si>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</si>
  <si>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</si>
  <si>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</si>
  <si>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</si>
  <si>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</si>
  <si>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</si>
  <si>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</si>
  <si>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</si>
  <si>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</si>
  <si>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</si>
  <si>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</si>
  <si>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</si>
  <si>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</si>
  <si>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</si>
  <si>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</si>
  <si>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</si>
  <si>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</si>
  <si>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</si>
  <si>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</si>
  <si>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</si>
  <si>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</si>
  <si>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</si>
  <si>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</si>
  <si>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</si>
  <si>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</si>
  <si>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</si>
  <si>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</si>
  <si>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</si>
  <si>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</si>
  <si>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</si>
  <si>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</si>
  <si>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</si>
  <si>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</si>
  <si>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</si>
  <si>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</si>
  <si>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</si>
  <si>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</si>
  <si>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</si>
  <si>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</si>
  <si>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</si>
  <si>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</si>
  <si>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</si>
  <si>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</si>
  <si>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</si>
  <si>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</si>
  <si>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</si>
  <si>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</si>
  <si>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</si>
  <si>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</si>
  <si>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</si>
  <si>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</si>
  <si>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</si>
  <si>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</si>
  <si>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</si>
  <si>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</si>
  <si>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</si>
  <si>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</si>
  <si>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</si>
  <si>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</si>
  <si>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</si>
  <si>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</si>
  <si>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</si>
  <si>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</si>
  <si>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</si>
  <si>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</si>
  <si>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</si>
  <si>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</si>
  <si>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</si>
  <si>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</si>
  <si>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</si>
  <si>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</si>
  <si>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</si>
  <si>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</si>
  <si>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</si>
  <si>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</si>
  <si>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</si>
  <si>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</si>
  <si>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</si>
  <si>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</si>
  <si>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</si>
  <si>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</si>
  <si>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</si>
  <si>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</si>
  <si>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</si>
  <si>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</si>
  <si>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</si>
  <si>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</si>
  <si>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</si>
  <si>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</si>
  <si>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</si>
  <si>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</si>
  <si>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</si>
  <si>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</si>
  <si>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</si>
  <si>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</si>
  <si>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</si>
  <si>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</si>
  <si>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</si>
  <si>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</si>
  <si>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</si>
  <si>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</si>
  <si>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</si>
  <si>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</si>
  <si>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</si>
  <si>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</si>
  <si>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</si>
  <si>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</si>
  <si>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</si>
  <si>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</si>
  <si>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</si>
  <si>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</si>
  <si>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</si>
  <si>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</si>
  <si>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</si>
  <si>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</si>
  <si>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</si>
  <si>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</si>
  <si>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</si>
  <si>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</si>
  <si>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</si>
  <si>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</si>
  <si>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</si>
  <si>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</si>
  <si>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</si>
  <si>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</si>
  <si>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</si>
  <si>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</si>
  <si>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</si>
  <si>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</si>
  <si>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</si>
  <si>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</si>
  <si>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</si>
  <si>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</si>
  <si>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</si>
  <si>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</si>
  <si>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</si>
  <si>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</si>
  <si>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</si>
  <si>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</si>
  <si>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</si>
  <si>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</si>
  <si>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</si>
  <si>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</si>
  <si>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</si>
  <si>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</si>
  <si>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</si>
  <si>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</si>
  <si>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</si>
  <si>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</si>
  <si>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</si>
  <si>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</si>
  <si>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</si>
  <si>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</si>
  <si>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</si>
  <si>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</si>
  <si>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</si>
  <si>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</si>
  <si>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</si>
  <si>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</si>
  <si>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</si>
  <si>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</si>
  <si>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</si>
  <si>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</si>
  <si>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</si>
  <si>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</si>
  <si>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</si>
  <si>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</si>
  <si>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</si>
  <si>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</si>
  <si>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</si>
  <si>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</si>
  <si>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</si>
  <si>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</si>
  <si>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</si>
  <si>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</si>
  <si>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</si>
  <si>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</si>
  <si>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</si>
  <si>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</si>
  <si>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</si>
  <si>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</si>
  <si>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</si>
  <si>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</si>
  <si>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</si>
  <si>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</si>
  <si>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</si>
  <si>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</si>
  <si>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</si>
  <si>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</si>
  <si>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</si>
  <si>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</si>
  <si>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</si>
  <si>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</si>
  <si>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</si>
  <si>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</si>
  <si>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</si>
  <si>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</si>
  <si>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</si>
  <si>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</si>
  <si>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</si>
  <si>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</si>
  <si>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</si>
  <si>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</si>
  <si>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</si>
  <si>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</si>
  <si>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</si>
  <si>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</si>
  <si>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</si>
  <si>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</si>
  <si>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</si>
  <si>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</si>
  <si>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</si>
  <si>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</si>
  <si>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</si>
  <si>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</si>
  <si>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</si>
  <si>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</si>
  <si>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</si>
  <si>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</si>
  <si>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</si>
  <si>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</si>
  <si>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</si>
  <si>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</si>
  <si>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</si>
  <si>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</si>
  <si>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</si>
  <si>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</si>
  <si>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</si>
  <si>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</si>
  <si>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</si>
  <si>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</si>
  <si>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</si>
  <si>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</si>
  <si>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</si>
  <si>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</si>
  <si>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</si>
  <si>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</si>
  <si>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</si>
  <si>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</si>
  <si>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</si>
  <si>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</si>
  <si>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</si>
  <si>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</si>
  <si>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</si>
  <si>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</si>
  <si>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</si>
  <si>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</si>
  <si>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</si>
  <si>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</si>
  <si>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</si>
  <si>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</si>
  <si>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</si>
  <si>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</si>
  <si>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</si>
  <si>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</si>
  <si>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</si>
  <si>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</si>
  <si>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</si>
  <si>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</si>
  <si>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</si>
  <si>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</si>
  <si>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</si>
  <si>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</si>
  <si>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</si>
  <si>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</si>
  <si>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</si>
  <si>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</si>
  <si>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</si>
  <si>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</si>
  <si>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</si>
  <si>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</si>
  <si>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</si>
  <si>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</si>
  <si>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</si>
  <si>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</si>
  <si>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</si>
  <si>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</si>
  <si>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</si>
  <si>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</si>
  <si>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</si>
  <si>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</si>
  <si>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</si>
  <si>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</si>
  <si>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</si>
  <si>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</si>
  <si>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</si>
  <si>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</si>
  <si>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</si>
  <si>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</si>
  <si>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</si>
  <si>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</si>
  <si>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</si>
  <si>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</si>
  <si>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</si>
  <si>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</si>
  <si>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</si>
  <si>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</si>
  <si>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</si>
  <si>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</si>
  <si>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</si>
  <si>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</si>
  <si>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</si>
  <si>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</si>
  <si>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</si>
  <si>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</si>
  <si>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</si>
  <si>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</si>
  <si>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</si>
  <si>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</si>
  <si>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</si>
  <si>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</si>
  <si>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</si>
  <si>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</si>
  <si>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</si>
  <si>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</si>
  <si>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</si>
  <si>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</si>
  <si>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</si>
  <si>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</si>
  <si>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</si>
  <si>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</si>
  <si>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</si>
  <si>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</si>
  <si>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</si>
  <si>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</si>
  <si>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</si>
  <si>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</si>
  <si>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</si>
  <si>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</si>
  <si>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</si>
  <si>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</si>
  <si>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</si>
  <si>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</si>
  <si>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</si>
  <si>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</si>
  <si>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</si>
  <si>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</si>
  <si>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</si>
  <si>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</si>
  <si>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</si>
  <si>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</si>
  <si>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</si>
  <si>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</si>
  <si>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</si>
  <si>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</si>
  <si>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</si>
  <si>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</si>
  <si>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</si>
  <si>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</si>
  <si>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</si>
  <si>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</si>
  <si>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</si>
  <si>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</si>
  <si>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</si>
  <si>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</si>
  <si>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</si>
  <si>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</si>
  <si>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</si>
  <si>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</si>
  <si>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</si>
  <si>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</si>
  <si>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</si>
  <si>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</si>
  <si>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</si>
  <si>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</si>
  <si>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</si>
  <si>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</si>
  <si>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</si>
  <si>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</si>
  <si>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</si>
  <si>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</si>
  <si>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</si>
  <si>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</si>
  <si>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</si>
  <si>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</si>
  <si>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</si>
  <si>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</si>
  <si>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</si>
  <si>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</si>
  <si>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</si>
  <si>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</si>
  <si>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</si>
  <si>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</si>
  <si>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</si>
  <si>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</si>
  <si>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</si>
  <si>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</si>
  <si>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</si>
  <si>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</si>
  <si>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</si>
  <si>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</si>
  <si>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</si>
  <si>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</si>
  <si>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</si>
  <si>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</si>
  <si>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</si>
  <si>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</si>
  <si>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</si>
  <si>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</si>
  <si>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</si>
  <si>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</si>
  <si>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</si>
  <si>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</si>
  <si>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</si>
  <si>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</si>
  <si>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</si>
  <si>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</si>
  <si>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</si>
  <si>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</si>
  <si>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</si>
  <si>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</si>
  <si>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</si>
  <si>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</si>
  <si>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</si>
  <si>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</si>
  <si>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</si>
  <si>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</si>
  <si>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</si>
  <si>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</si>
  <si>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</si>
  <si>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</si>
  <si>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</si>
  <si>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</si>
  <si>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</si>
  <si>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</si>
  <si>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</si>
  <si>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</si>
  <si>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</si>
  <si>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</si>
  <si>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</si>
  <si>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</si>
  <si>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</si>
  <si>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</si>
  <si>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</si>
  <si>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</si>
  <si>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</si>
  <si>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</si>
  <si>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</si>
  <si>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</si>
  <si>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</si>
  <si>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</si>
  <si>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</si>
  <si>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</si>
  <si>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</si>
  <si>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</si>
  <si>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</si>
  <si>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</si>
  <si>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</si>
  <si>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</si>
  <si>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</si>
  <si>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</si>
  <si>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</si>
  <si>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</si>
  <si>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</si>
  <si>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</si>
  <si>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</si>
  <si>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</si>
  <si>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</si>
  <si>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</si>
  <si>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</si>
  <si>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</si>
  <si>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</si>
  <si>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</si>
  <si>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</si>
  <si>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</si>
  <si>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</si>
  <si>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</si>
  <si>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</si>
  <si>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</si>
  <si>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</si>
  <si>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</si>
  <si>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</si>
  <si>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</si>
  <si>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</si>
  <si>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</si>
  <si>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</si>
  <si>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</si>
  <si>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</si>
  <si>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</si>
  <si>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</si>
  <si>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</si>
  <si>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</si>
  <si>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</si>
  <si>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</si>
  <si>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</si>
  <si>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</si>
  <si>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</si>
  <si>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</si>
  <si>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</si>
  <si>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</si>
  <si>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</si>
  <si>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</si>
  <si>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</si>
  <si>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</si>
  <si>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</si>
  <si>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</si>
  <si>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</si>
  <si>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</si>
  <si>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</si>
  <si>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</si>
  <si>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</si>
  <si>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</si>
  <si>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</si>
  <si>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</si>
  <si>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</si>
  <si>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</si>
  <si>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</si>
  <si>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</si>
  <si>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</si>
  <si>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</si>
  <si>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</si>
  <si>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</si>
  <si>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</si>
  <si>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</si>
  <si>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</si>
  <si>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</si>
  <si>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</si>
  <si>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</si>
  <si>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</si>
  <si>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</si>
  <si>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</si>
  <si>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</si>
  <si>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</si>
  <si>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</si>
  <si>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</si>
  <si>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</si>
  <si>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</si>
  <si>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</si>
  <si>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</si>
  <si>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</si>
  <si>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</si>
  <si>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</si>
  <si>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</si>
  <si>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</si>
  <si>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</si>
  <si>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</si>
  <si>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</si>
  <si>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</si>
  <si>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</si>
  <si>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</si>
  <si>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</si>
  <si>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</si>
  <si>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</si>
  <si>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</si>
  <si>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</si>
  <si>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</si>
  <si>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</si>
  <si>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</si>
  <si>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</si>
  <si>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</si>
  <si>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</si>
  <si>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</si>
  <si>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</si>
  <si>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</si>
  <si>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</si>
  <si>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</si>
  <si>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</si>
  <si>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</si>
  <si>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</si>
  <si>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</si>
  <si>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</si>
  <si>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</si>
  <si>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</si>
  <si>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</si>
  <si>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</si>
  <si>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</si>
  <si>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</si>
  <si>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</si>
  <si>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</si>
  <si>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</si>
  <si>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</si>
  <si>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</si>
  <si>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</si>
  <si>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</si>
  <si>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</si>
  <si>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</si>
  <si>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</si>
  <si>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</si>
  <si>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</si>
  <si>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</si>
  <si>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</si>
  <si>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</si>
  <si>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</si>
  <si>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</si>
  <si>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</si>
  <si>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</si>
  <si>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</si>
  <si>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</si>
  <si>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</si>
  <si>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</si>
  <si>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</si>
  <si>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</si>
  <si>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</si>
  <si>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</si>
  <si>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</si>
  <si>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</si>
  <si>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</si>
  <si>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</si>
  <si>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</si>
  <si>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</si>
  <si>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</si>
  <si>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</si>
  <si>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</si>
  <si>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</si>
  <si>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</si>
  <si>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</si>
  <si>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</si>
  <si>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</si>
  <si>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</si>
  <si>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</si>
  <si>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</si>
  <si>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</si>
  <si>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</si>
  <si>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</si>
  <si>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</si>
  <si>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</si>
  <si>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</si>
  <si>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</si>
  <si>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</si>
  <si>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</si>
  <si>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</si>
  <si>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</si>
  <si>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</si>
  <si>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</si>
  <si>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</si>
  <si>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</si>
  <si>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</si>
  <si>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</si>
  <si>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</si>
  <si>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</si>
  <si>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</si>
  <si>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</si>
  <si>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</si>
  <si>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</si>
  <si>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</si>
  <si>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</si>
  <si>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</si>
  <si>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</si>
  <si>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</si>
  <si>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</si>
  <si>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</si>
  <si>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</si>
  <si>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</si>
  <si>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</si>
  <si>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</si>
  <si>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</si>
  <si>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</si>
  <si>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</si>
  <si>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</si>
  <si>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</si>
  <si>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</si>
  <si>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</si>
  <si>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</si>
  <si>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</si>
  <si>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</si>
  <si>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</si>
  <si>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</si>
  <si>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</si>
  <si>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</si>
  <si>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</si>
  <si>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</si>
  <si>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</si>
  <si>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</si>
  <si>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</si>
  <si>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</si>
  <si>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</si>
  <si>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</si>
  <si>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</si>
  <si>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</si>
  <si>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</si>
  <si>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</si>
  <si>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</si>
  <si>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</si>
  <si>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</si>
  <si>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</si>
  <si>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</si>
  <si>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</si>
  <si>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</si>
  <si>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</si>
  <si>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</si>
  <si>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</si>
  <si>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</si>
  <si>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</si>
  <si>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</si>
  <si>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</si>
  <si>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</si>
  <si>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</si>
  <si>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</si>
  <si>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</si>
  <si>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</si>
  <si>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</si>
  <si>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</si>
  <si>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</si>
  <si>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</si>
  <si>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</si>
  <si>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</si>
  <si>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</si>
  <si>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</si>
  <si>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</si>
  <si>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</si>
  <si>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</si>
  <si>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</si>
  <si>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</si>
  <si>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</si>
  <si>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</si>
  <si>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</si>
  <si>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</si>
  <si>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</si>
  <si>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</si>
  <si>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</si>
  <si>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</si>
  <si>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</si>
  <si>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</si>
  <si>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</si>
  <si>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</si>
  <si>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</si>
  <si>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</si>
  <si>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</si>
  <si>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</si>
  <si>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</si>
  <si>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</si>
  <si>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</si>
  <si>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</si>
  <si>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</si>
  <si>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</si>
  <si>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</si>
  <si>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</si>
  <si>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</si>
  <si>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</si>
  <si>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</si>
  <si>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</si>
  <si>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</si>
  <si>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</si>
  <si>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</si>
  <si>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</si>
  <si>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</si>
  <si>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</si>
  <si>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</si>
  <si>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</si>
  <si>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</si>
  <si>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</si>
  <si>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</si>
  <si>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</si>
  <si>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</si>
  <si>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</si>
  <si>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</si>
  <si>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</si>
  <si>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</si>
  <si>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</si>
  <si>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</si>
  <si>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</si>
  <si>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</si>
  <si>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</si>
  <si>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</si>
  <si>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</si>
  <si>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</si>
  <si>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</si>
  <si>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</si>
  <si>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</si>
  <si>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</si>
  <si>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</si>
  <si>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</si>
  <si>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</si>
  <si>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</si>
  <si>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</si>
  <si>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</si>
  <si>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</si>
  <si>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</si>
  <si>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</si>
  <si>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</si>
  <si>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</si>
  <si>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</si>
  <si>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</si>
  <si>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</si>
  <si>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</si>
  <si>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</si>
  <si>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</si>
  <si>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</si>
  <si>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</si>
  <si>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</si>
  <si>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</si>
  <si>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</si>
  <si>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</si>
  <si>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</si>
  <si>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</si>
  <si>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</si>
  <si>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</si>
  <si>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</si>
  <si>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</si>
  <si>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</si>
  <si>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</si>
  <si>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</si>
  <si>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</si>
  <si>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</si>
  <si>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</si>
  <si>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</si>
  <si>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</si>
  <si>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</si>
  <si>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</si>
  <si>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</si>
  <si>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</si>
  <si>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</si>
  <si>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</si>
  <si>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</si>
  <si>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</si>
  <si>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</si>
  <si>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</si>
  <si>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</si>
  <si>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</si>
  <si>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</si>
  <si>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</si>
  <si>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</si>
  <si>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</si>
  <si>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</si>
  <si>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</si>
  <si>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</si>
  <si>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</si>
  <si>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</si>
  <si>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</si>
  <si>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</si>
  <si>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</si>
  <si>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</si>
  <si>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</si>
  <si>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</si>
  <si>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</si>
  <si>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</si>
  <si>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</si>
  <si>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</si>
  <si>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</si>
  <si>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</si>
  <si>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</si>
  <si>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</si>
  <si>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</si>
  <si>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</si>
  <si>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</si>
  <si>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</si>
  <si>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</si>
  <si>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</si>
  <si>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</si>
  <si>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</si>
  <si>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</si>
  <si>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</si>
  <si>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</si>
  <si>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</si>
  <si>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</si>
  <si>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</si>
  <si>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</si>
  <si>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</si>
  <si>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</si>
  <si>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</si>
  <si>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</si>
  <si>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</si>
  <si>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</si>
  <si>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</si>
  <si>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</si>
  <si>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</si>
  <si>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</si>
  <si>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</si>
  <si>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</si>
  <si>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</si>
  <si>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</si>
  <si>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</si>
  <si>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</si>
  <si>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</si>
  <si>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</si>
  <si>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</si>
  <si>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</si>
  <si>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</si>
  <si>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</si>
  <si>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</si>
  <si>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</si>
  <si>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</si>
  <si>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</si>
  <si>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</si>
  <si>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</si>
  <si>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</si>
  <si>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</si>
  <si>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</si>
  <si>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</si>
  <si>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</si>
  <si>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</si>
  <si>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</si>
  <si>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</si>
  <si>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</si>
  <si>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</si>
  <si>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</si>
  <si>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</si>
  <si>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</si>
  <si>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</si>
  <si>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</si>
  <si>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</si>
  <si>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</si>
  <si>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</si>
  <si>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</si>
  <si>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</si>
  <si>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</si>
  <si>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</si>
  <si>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</si>
  <si>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</si>
  <si>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</si>
  <si>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</si>
  <si>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</si>
  <si>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</si>
  <si>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</si>
  <si>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</si>
  <si>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</si>
  <si>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</si>
  <si>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</si>
  <si>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</si>
  <si>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</si>
  <si>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</si>
  <si>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</si>
  <si>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</si>
  <si>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</si>
  <si>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</si>
  <si>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</si>
  <si>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</si>
  <si>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</si>
  <si>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</si>
  <si>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</si>
  <si>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</si>
  <si>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</si>
  <si>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</si>
  <si>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</si>
  <si>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</si>
  <si>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</si>
  <si>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</si>
  <si>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</si>
  <si>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</si>
  <si>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</si>
  <si>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</si>
  <si>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</si>
  <si>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</si>
  <si>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</si>
  <si>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</si>
  <si>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</si>
  <si>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</si>
  <si>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</si>
  <si>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</si>
  <si>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</si>
  <si>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</si>
  <si>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</si>
  <si>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</si>
  <si>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</si>
  <si>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</si>
  <si>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</si>
  <si>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</si>
  <si>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</si>
  <si>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</si>
  <si>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</si>
  <si>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</si>
  <si>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</si>
  <si>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</si>
  <si>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</si>
  <si>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</si>
  <si>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</si>
  <si>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</si>
  <si>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</si>
  <si>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</si>
  <si>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</si>
  <si>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</si>
  <si>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</si>
  <si>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</si>
  <si>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</si>
  <si>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</si>
  <si>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</si>
  <si>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</si>
  <si>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</si>
  <si>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</si>
  <si>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</si>
  <si>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</si>
  <si>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</si>
  <si>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</si>
  <si>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</si>
  <si>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</si>
  <si>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</si>
  <si>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</si>
  <si>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</si>
  <si>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</si>
  <si>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</si>
  <si>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</si>
  <si>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</si>
  <si>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</si>
  <si>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</si>
  <si>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</si>
  <si>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</si>
  <si>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</si>
  <si>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</si>
  <si>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</si>
  <si>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</si>
  <si>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</si>
  <si>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</si>
  <si>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</si>
  <si>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</si>
  <si>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</si>
  <si>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</si>
  <si>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</si>
  <si>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</si>
  <si>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</si>
  <si>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</si>
  <si>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</si>
  <si>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</si>
  <si>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</si>
  <si>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</si>
  <si>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</si>
  <si>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</si>
  <si>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</si>
  <si>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</si>
  <si>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</si>
  <si>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</si>
  <si>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</si>
  <si>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</si>
  <si>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</si>
  <si>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</si>
  <si>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</si>
  <si>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</si>
  <si>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</si>
  <si>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</si>
  <si>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</si>
  <si>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</si>
  <si>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</si>
  <si>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</si>
  <si>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</si>
  <si>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</si>
  <si>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</si>
  <si>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</si>
  <si>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</si>
  <si>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</si>
  <si>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</si>
  <si>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</si>
  <si>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</si>
  <si>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</si>
  <si>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</si>
  <si>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</si>
  <si>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</si>
  <si>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</si>
  <si>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</si>
  <si>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</si>
  <si>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</si>
  <si>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</si>
  <si>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</si>
  <si>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</si>
  <si>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</si>
  <si>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</si>
  <si>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</si>
  <si>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</si>
  <si>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</si>
  <si>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</si>
  <si>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</si>
  <si>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</si>
  <si>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</si>
  <si>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</si>
  <si>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</si>
  <si>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</si>
  <si>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</si>
  <si>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</si>
  <si>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</si>
  <si>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</si>
  <si>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</si>
  <si>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</si>
  <si>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</si>
  <si>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</si>
  <si>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</si>
  <si>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</si>
  <si>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</si>
  <si>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</si>
  <si>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</si>
  <si>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</si>
  <si>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</si>
  <si>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</si>
  <si>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</si>
  <si>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</si>
  <si>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</si>
  <si>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</si>
  <si>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</si>
  <si>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</si>
  <si>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</si>
  <si>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</si>
  <si>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</si>
  <si>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</si>
  <si>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</si>
  <si>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</si>
  <si>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</si>
  <si>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</si>
  <si>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</si>
  <si>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</si>
  <si>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</si>
  <si>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</si>
  <si>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</si>
  <si>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</si>
  <si>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</si>
  <si>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</si>
  <si>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</si>
  <si>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</si>
  <si>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</si>
  <si>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</si>
  <si>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</si>
  <si>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</si>
  <si>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</si>
  <si>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</si>
  <si>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</si>
  <si>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</si>
  <si>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</si>
  <si>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</si>
  <si>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</si>
  <si>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</si>
  <si>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</si>
  <si>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</si>
  <si>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</si>
  <si>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</si>
  <si>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</si>
  <si>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</si>
  <si>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</si>
  <si>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</si>
  <si>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</si>
  <si>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</si>
  <si>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</si>
  <si>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</si>
  <si>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</si>
  <si>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</si>
  <si>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</si>
  <si>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</si>
  <si>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</si>
  <si>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</si>
  <si>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</si>
  <si>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</si>
  <si>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</si>
  <si>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</si>
  <si>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</si>
  <si>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</si>
  <si>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</si>
  <si>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</si>
  <si>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</si>
  <si>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</si>
  <si>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</si>
  <si>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</si>
  <si>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</si>
  <si>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</si>
  <si>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</si>
  <si>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</si>
  <si>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</si>
  <si>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</si>
  <si>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</si>
  <si>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</si>
  <si>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</si>
  <si>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</si>
  <si>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</si>
  <si>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</si>
  <si>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</si>
  <si>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</si>
  <si>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</si>
  <si>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</si>
  <si>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</si>
  <si>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</si>
  <si>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</si>
  <si>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</si>
  <si>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</si>
  <si>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</si>
  <si>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</si>
  <si>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</si>
  <si>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</si>
  <si>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</si>
  <si>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</si>
  <si>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</si>
  <si>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</si>
  <si>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</si>
  <si>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</si>
  <si>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</si>
  <si>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</si>
  <si>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</si>
  <si>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</si>
  <si>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</si>
  <si>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</si>
  <si>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</si>
  <si>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</si>
  <si>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</si>
  <si>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</si>
  <si>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</si>
  <si>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</si>
  <si>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</si>
  <si>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</si>
  <si>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</si>
  <si>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</si>
  <si>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</si>
  <si>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</si>
  <si>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</si>
  <si>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</si>
  <si>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</si>
  <si>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</si>
  <si>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</si>
  <si>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</si>
  <si>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</si>
  <si>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</si>
  <si>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</si>
  <si>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</si>
  <si>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</si>
  <si>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</si>
  <si>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</si>
  <si>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</si>
  <si>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</si>
  <si>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</si>
  <si>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</si>
  <si>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</si>
  <si>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</si>
  <si>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</si>
  <si>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</si>
  <si>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</si>
  <si>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</si>
  <si>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</si>
  <si>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</si>
  <si>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</si>
  <si>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</si>
  <si>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</si>
  <si>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</si>
  <si>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</si>
  <si>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</si>
  <si>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</si>
  <si>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</si>
  <si>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</si>
  <si>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</si>
  <si>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</si>
  <si>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</si>
  <si>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</si>
  <si>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</si>
  <si>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</si>
  <si>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</si>
  <si>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</si>
  <si>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</si>
  <si>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</si>
  <si>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</si>
  <si>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</si>
  <si>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</si>
  <si>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</si>
  <si>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</si>
  <si>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</si>
  <si>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</si>
  <si>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</si>
  <si>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</si>
  <si>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</si>
  <si>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</si>
  <si>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</si>
  <si>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</si>
  <si>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</si>
  <si>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</si>
  <si>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</si>
  <si>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</si>
  <si>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</si>
  <si>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</si>
  <si>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</si>
  <si>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</si>
  <si>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</si>
  <si>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</si>
  <si>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</si>
  <si>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</si>
  <si>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</si>
  <si>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</si>
  <si>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</si>
  <si>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</si>
  <si>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</si>
  <si>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</si>
  <si>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</si>
  <si>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</si>
  <si>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</si>
  <si>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</si>
  <si>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</si>
  <si>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</si>
  <si>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</si>
  <si>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</si>
  <si>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</si>
  <si>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</si>
  <si>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</si>
  <si>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</si>
  <si>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</si>
  <si>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</si>
  <si>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</si>
  <si>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</si>
  <si>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</si>
  <si>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</si>
  <si>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</si>
  <si>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</si>
  <si>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</si>
  <si>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</si>
  <si>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</si>
  <si>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</si>
  <si>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</si>
  <si>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</si>
  <si>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</si>
  <si>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</si>
  <si>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</si>
  <si>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</si>
  <si>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</si>
  <si>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</si>
  <si>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</si>
  <si>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</si>
  <si>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</si>
  <si>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</si>
  <si>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</si>
  <si>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</si>
  <si>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</si>
  <si>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</si>
  <si>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</si>
  <si>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</si>
  <si>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</si>
  <si>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</si>
  <si>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</si>
  <si>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</si>
  <si>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</si>
  <si>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</si>
  <si>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</si>
  <si>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</si>
  <si>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</si>
  <si>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</si>
  <si>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</si>
  <si>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</si>
  <si>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</si>
  <si>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</si>
  <si>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</si>
  <si>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</si>
  <si>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</si>
  <si>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</si>
  <si>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</si>
  <si>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</si>
  <si>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</si>
  <si>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</si>
  <si>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</si>
  <si>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</si>
  <si>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</si>
  <si>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</si>
  <si>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</si>
  <si>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</si>
  <si>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</si>
  <si>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</si>
  <si>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</si>
  <si>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</si>
  <si>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</si>
  <si>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</si>
  <si>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</si>
  <si>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</si>
  <si>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</si>
  <si>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</si>
  <si>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</si>
  <si>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</si>
  <si>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</si>
  <si>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</si>
  <si>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</si>
  <si>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</si>
  <si>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</si>
  <si>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</si>
  <si>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</si>
  <si>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</si>
  <si>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</si>
  <si>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</si>
  <si>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</si>
  <si>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</si>
  <si>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</si>
  <si>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</si>
  <si>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</si>
  <si>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</si>
  <si>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</si>
  <si>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</si>
  <si>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</si>
  <si>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</si>
  <si>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</si>
  <si>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</si>
  <si>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</si>
  <si>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</si>
  <si>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</si>
  <si>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</si>
  <si>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</si>
  <si>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</si>
  <si>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</si>
  <si>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</si>
  <si>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</si>
  <si>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</si>
  <si>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</si>
  <si>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</si>
  <si>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</si>
  <si>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</si>
  <si>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</si>
  <si>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</si>
  <si>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</si>
  <si>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</si>
  <si>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</si>
  <si>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</si>
  <si>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</si>
  <si>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</si>
  <si>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</si>
  <si>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</si>
  <si>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</si>
  <si>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</si>
  <si>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</si>
  <si>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</si>
  <si>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</si>
  <si>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</si>
  <si>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</si>
  <si>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</si>
  <si>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</si>
  <si>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</si>
  <si>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</si>
  <si>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</si>
  <si>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</si>
  <si>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</si>
  <si>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</si>
  <si>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</si>
  <si>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</si>
  <si>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</si>
  <si>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</si>
  <si>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</si>
  <si>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</si>
  <si>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</si>
  <si>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</si>
  <si>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</si>
  <si>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</si>
  <si>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</si>
  <si>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</si>
  <si>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</si>
  <si>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</si>
  <si>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</si>
  <si>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</si>
  <si>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</si>
  <si>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</si>
  <si>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</si>
  <si>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</si>
  <si>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</si>
  <si>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</si>
  <si>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</si>
  <si>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</si>
  <si>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</si>
  <si>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</si>
  <si>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</si>
  <si>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</si>
  <si>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</si>
  <si>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</si>
  <si>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</si>
  <si>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</si>
  <si>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</si>
  <si>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</si>
  <si>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</si>
  <si>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</si>
  <si>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</si>
  <si>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</si>
  <si>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</si>
  <si>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</si>
  <si>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</si>
  <si>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</si>
  <si>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</si>
  <si>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</si>
  <si>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</si>
  <si>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</si>
  <si>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</si>
  <si>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</si>
  <si>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</si>
  <si>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</si>
  <si>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</si>
  <si>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</si>
  <si>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</si>
  <si>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</si>
  <si>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</si>
  <si>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</si>
  <si>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</si>
  <si>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</si>
  <si>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</si>
  <si>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</si>
  <si>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</si>
  <si>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</si>
  <si>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</si>
  <si>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</si>
  <si>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</si>
  <si>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</si>
  <si>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</si>
  <si>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</si>
  <si>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</si>
  <si>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</si>
  <si>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</si>
  <si>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</si>
  <si>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</si>
  <si>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</si>
  <si>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</si>
  <si>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</si>
  <si>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</si>
  <si>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</si>
  <si>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</si>
  <si>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</si>
  <si>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</si>
  <si>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</si>
  <si>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</si>
  <si>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</si>
  <si>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</si>
  <si>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</si>
  <si>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</si>
  <si>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</si>
  <si>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</si>
  <si>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</si>
  <si>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</si>
  <si>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</si>
  <si>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</si>
  <si>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</si>
  <si>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</si>
  <si>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</si>
  <si>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</si>
  <si>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</si>
  <si>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</si>
  <si>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</si>
  <si>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</si>
  <si>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</si>
  <si>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</si>
  <si>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</si>
  <si>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</si>
  <si>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</si>
  <si>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</si>
  <si>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</si>
  <si>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</si>
  <si>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</si>
  <si>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</si>
  <si>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</si>
  <si>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</si>
  <si>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</si>
  <si>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</si>
  <si>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</si>
  <si>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</si>
  <si>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</si>
  <si>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</si>
  <si>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</si>
  <si>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</si>
  <si>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</si>
  <si>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</si>
  <si>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</si>
  <si>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</si>
  <si>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</si>
  <si>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</si>
  <si>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</si>
  <si>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</si>
  <si>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</si>
  <si>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</si>
  <si>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</si>
  <si>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</si>
  <si>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</si>
  <si>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</si>
  <si>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</si>
  <si>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</si>
  <si>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</si>
  <si>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</si>
  <si>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</si>
  <si>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</si>
  <si>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</si>
  <si>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</si>
  <si>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</si>
  <si>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</si>
  <si>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</si>
  <si>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</si>
  <si>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</si>
  <si>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</si>
  <si>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</si>
  <si>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</si>
  <si>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</si>
  <si>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</si>
  <si>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</si>
  <si>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</si>
  <si>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</si>
  <si>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</si>
  <si>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</si>
  <si>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</si>
  <si>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</si>
  <si>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</si>
  <si>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</si>
  <si>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</si>
  <si>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</si>
  <si>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</si>
  <si>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</si>
  <si>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</si>
  <si>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</si>
  <si>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</si>
  <si>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</si>
  <si>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</si>
  <si>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</si>
  <si>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</si>
  <si>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</si>
  <si>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</si>
  <si>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</si>
  <si>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</si>
  <si>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</si>
  <si>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</si>
  <si>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</si>
  <si>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</si>
  <si>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</si>
  <si>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</si>
  <si>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</si>
  <si>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</si>
  <si>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</si>
  <si>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</si>
  <si>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</si>
  <si>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</si>
  <si>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</si>
  <si>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</si>
  <si>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</si>
  <si>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</si>
  <si>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</si>
  <si>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</si>
  <si>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</si>
  <si>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</si>
  <si>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</si>
  <si>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</si>
  <si>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</si>
  <si>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</si>
  <si>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</si>
  <si>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</si>
  <si>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</si>
  <si>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</si>
  <si>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</si>
  <si>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</si>
  <si>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</si>
  <si>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</si>
  <si>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</si>
  <si>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</si>
  <si>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</si>
  <si>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</si>
  <si>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</si>
  <si>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</si>
  <si>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</si>
  <si>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</si>
  <si>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</si>
  <si>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</si>
  <si>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</si>
  <si>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</si>
  <si>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</si>
  <si>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</si>
  <si>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</si>
  <si>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</si>
  <si>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</si>
  <si>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</si>
  <si>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</si>
  <si>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</si>
  <si>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</si>
  <si>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</si>
  <si>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</si>
  <si>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</si>
  <si>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</si>
  <si>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</si>
  <si>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</si>
  <si>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</si>
  <si>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</si>
  <si>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</si>
  <si>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</si>
  <si>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</si>
  <si>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</si>
  <si>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</si>
  <si>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</si>
  <si>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</si>
  <si>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</si>
  <si>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</si>
  <si>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</si>
  <si>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</si>
  <si>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</si>
  <si>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</si>
  <si>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</si>
  <si>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</si>
  <si>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</si>
  <si>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</si>
  <si>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</si>
  <si>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</si>
  <si>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</si>
  <si>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</si>
  <si>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</si>
  <si>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</si>
  <si>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</si>
  <si>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</si>
  <si>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</si>
  <si>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</si>
  <si>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</si>
  <si>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</si>
  <si>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</si>
  <si>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</si>
  <si>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</si>
  <si>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</si>
  <si>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</si>
  <si>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</si>
  <si>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</si>
  <si>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</si>
  <si>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</si>
  <si>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</si>
  <si>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</si>
  <si>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</si>
  <si>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</si>
  <si>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</si>
  <si>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</si>
  <si>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</si>
  <si>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</si>
  <si>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</si>
  <si>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</si>
  <si>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</si>
  <si>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</si>
  <si>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</si>
  <si>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</si>
  <si>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</si>
  <si>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</si>
  <si>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</si>
  <si>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</si>
  <si>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</si>
  <si>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</si>
  <si>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</si>
  <si>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</si>
  <si>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</si>
  <si>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</si>
  <si>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</si>
  <si>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</si>
  <si>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</si>
  <si>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</si>
  <si>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</si>
  <si>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</si>
  <si>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</si>
  <si>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</si>
  <si>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</si>
  <si>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</si>
  <si>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</si>
  <si>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</si>
  <si>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</si>
  <si>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</si>
  <si>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</si>
  <si>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</si>
  <si>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</si>
  <si>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</si>
  <si>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</si>
  <si>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</si>
  <si>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</si>
  <si>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</si>
  <si>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</si>
  <si>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</si>
  <si>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</si>
  <si>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</si>
  <si>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</si>
  <si>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</si>
  <si>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</si>
  <si>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</si>
  <si>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</si>
  <si>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</si>
  <si>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</si>
  <si>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</si>
  <si>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</si>
  <si>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</si>
  <si>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</si>
  <si>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</si>
  <si>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</si>
  <si>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</si>
  <si>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</si>
  <si>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</si>
  <si>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</si>
  <si>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</si>
  <si>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</si>
  <si>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</si>
  <si>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</si>
  <si>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</si>
  <si>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</si>
  <si>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</si>
  <si>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</si>
  <si>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</si>
  <si>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</si>
  <si>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</si>
  <si>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</si>
  <si>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</si>
  <si>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</si>
  <si>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</si>
  <si>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</si>
  <si>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</si>
  <si>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</si>
  <si>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</si>
  <si>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</si>
  <si>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</si>
  <si>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</si>
  <si>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</si>
  <si>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</si>
  <si>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</si>
  <si>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</si>
  <si>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</si>
  <si>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</si>
  <si>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</si>
  <si>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</si>
  <si>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</si>
  <si>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</si>
  <si>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</si>
  <si>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</si>
  <si>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</si>
  <si>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</si>
  <si>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</si>
  <si>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</si>
  <si>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</si>
  <si>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</si>
  <si>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</si>
  <si>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</si>
  <si>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</si>
  <si>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</si>
  <si>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</si>
  <si>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</si>
  <si>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</si>
  <si>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</si>
  <si>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</si>
  <si>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</si>
  <si>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</si>
  <si>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</si>
  <si>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</si>
  <si>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</si>
  <si>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</si>
  <si>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</si>
  <si>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</si>
  <si>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</si>
  <si>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</si>
  <si>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</si>
  <si>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</si>
  <si>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</si>
  <si>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</si>
  <si>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</si>
  <si>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</si>
  <si>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</si>
  <si>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</si>
  <si>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</si>
  <si>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</si>
  <si>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</si>
  <si>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</si>
  <si>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</si>
  <si>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</si>
  <si>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</si>
  <si>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</si>
  <si>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</si>
  <si>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</si>
  <si>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</si>
  <si>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</si>
  <si>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</si>
  <si>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</si>
  <si>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</si>
  <si>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</si>
  <si>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</si>
  <si>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</si>
  <si>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</si>
  <si>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</si>
  <si>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</si>
  <si>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</si>
  <si>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</si>
  <si>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</si>
  <si>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</si>
  <si>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</si>
  <si>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</si>
  <si>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</si>
  <si>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</si>
  <si>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</si>
  <si>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</si>
  <si>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</si>
  <si>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</si>
  <si>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</si>
  <si>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</si>
  <si>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</si>
  <si>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</si>
  <si>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</si>
  <si>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</si>
  <si>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</si>
  <si>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</si>
  <si>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</si>
  <si>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</si>
  <si>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</si>
  <si>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</si>
  <si>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</si>
  <si>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</si>
  <si>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</si>
  <si>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</si>
  <si>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</si>
  <si>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</si>
  <si>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</si>
  <si>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</si>
  <si>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</si>
  <si>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</si>
  <si>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</si>
  <si>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</si>
  <si>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</si>
  <si>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</si>
  <si>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</si>
  <si>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</si>
  <si>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</si>
  <si>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</si>
  <si>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</si>
  <si>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</si>
  <si>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</si>
  <si>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</si>
  <si>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</si>
  <si>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</si>
  <si>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</si>
  <si>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</si>
  <si>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</si>
  <si>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</si>
  <si>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</si>
  <si>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</si>
  <si>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</si>
  <si>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</si>
  <si>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</si>
  <si>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</si>
  <si>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</si>
  <si>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</si>
  <si>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</si>
  <si>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</si>
  <si>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</si>
  <si>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</si>
  <si>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</si>
  <si>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</si>
  <si>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</si>
  <si>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</si>
  <si>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</si>
  <si>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</si>
  <si>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</si>
  <si>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</si>
  <si>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</si>
  <si>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</si>
  <si>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</si>
  <si>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</si>
  <si>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</si>
  <si>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</si>
  <si>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</si>
  <si>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</si>
  <si>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</si>
  <si>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</si>
  <si>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</si>
  <si>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</si>
  <si>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</si>
  <si>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</si>
  <si>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</si>
  <si>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</si>
  <si>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</si>
  <si>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</si>
  <si>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</si>
  <si>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</si>
  <si>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</si>
  <si>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</si>
  <si>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</si>
  <si>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</si>
  <si>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</si>
  <si>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</si>
  <si>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</si>
  <si>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</si>
  <si>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</si>
  <si>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</si>
  <si>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</si>
  <si>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</si>
  <si>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</si>
  <si>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</si>
  <si>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</si>
  <si>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</si>
  <si>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</si>
  <si>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</si>
  <si>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</si>
  <si>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</si>
  <si>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</si>
  <si>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</si>
  <si>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</si>
  <si>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</si>
  <si>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</si>
  <si>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</si>
  <si>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</si>
  <si>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</si>
  <si>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</si>
  <si>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</si>
  <si>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</si>
  <si>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</si>
  <si>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</si>
  <si>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</si>
  <si>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</si>
  <si>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</si>
  <si>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</si>
  <si>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</si>
  <si>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</si>
  <si>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</si>
  <si>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</si>
  <si>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</si>
  <si>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</si>
  <si>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</si>
  <si>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</si>
  <si>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</si>
  <si>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</si>
  <si>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</si>
  <si>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</si>
  <si>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</si>
  <si>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</si>
  <si>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</si>
  <si>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</si>
  <si>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</si>
  <si>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</si>
  <si>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</si>
  <si>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</si>
  <si>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</si>
  <si>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</si>
  <si>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</si>
  <si>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</si>
  <si>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</si>
  <si>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</si>
  <si>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</si>
  <si>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</si>
  <si>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</si>
  <si>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</si>
  <si>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</si>
  <si>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</si>
  <si>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</si>
  <si>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</si>
  <si>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</si>
  <si>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</si>
  <si>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</si>
  <si>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</si>
  <si>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</si>
  <si>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</si>
  <si>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</si>
  <si>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</si>
  <si>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</si>
  <si>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</si>
  <si>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</si>
  <si>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</si>
  <si>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</si>
  <si>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</si>
  <si>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</si>
  <si>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</si>
  <si>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</si>
  <si>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</si>
  <si>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</si>
  <si>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</si>
  <si>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</si>
  <si>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</si>
  <si>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</si>
  <si>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</si>
  <si>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</si>
  <si>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</si>
  <si>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</si>
  <si>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</si>
  <si>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</si>
  <si>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</si>
  <si>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</si>
  <si>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</si>
  <si>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</si>
  <si>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</si>
  <si>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</si>
  <si>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</si>
  <si>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</si>
  <si>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</si>
  <si>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</si>
  <si>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</si>
  <si>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</si>
  <si>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</si>
  <si>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</si>
  <si>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</si>
  <si>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</si>
  <si>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</si>
  <si>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</si>
  <si>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</si>
  <si>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</si>
  <si>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</si>
  <si>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</si>
  <si>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</si>
  <si>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</si>
  <si>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</si>
  <si>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</si>
  <si>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</si>
  <si>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</si>
  <si>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</si>
  <si>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</si>
  <si>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</si>
  <si>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</si>
  <si>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</si>
  <si>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</si>
  <si>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</si>
  <si>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</si>
  <si>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</si>
  <si>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</si>
  <si>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</si>
  <si>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</si>
  <si>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</si>
  <si>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</si>
  <si>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</si>
  <si>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</si>
  <si>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</si>
  <si>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</si>
  <si>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</si>
  <si>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</si>
  <si>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</si>
  <si>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</si>
  <si>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</si>
  <si>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</si>
  <si>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</si>
  <si>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</si>
  <si>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</si>
  <si>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</si>
  <si>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</si>
  <si>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</si>
  <si>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</si>
  <si>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</si>
  <si>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</si>
  <si>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</si>
  <si>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</si>
  <si>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</si>
  <si>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</si>
  <si>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</si>
  <si>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</si>
  <si>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</si>
  <si>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</si>
  <si>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</si>
  <si>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</si>
  <si>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</si>
  <si>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</si>
  <si>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</si>
  <si>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</si>
  <si>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</si>
  <si>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</si>
  <si>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</si>
  <si>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</si>
  <si>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</si>
  <si>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</si>
  <si>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</si>
  <si>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</si>
  <si>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</si>
  <si>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</si>
  <si>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</si>
  <si>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</si>
  <si>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</si>
  <si>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</si>
  <si>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</si>
  <si>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</si>
  <si>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</si>
  <si>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</si>
  <si>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</si>
  <si>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</si>
  <si>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</si>
  <si>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</si>
  <si>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</si>
  <si>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</si>
  <si>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</si>
  <si>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</si>
  <si>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</si>
  <si>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</si>
  <si>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</si>
  <si>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</si>
  <si>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</si>
  <si>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</si>
  <si>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</si>
  <si>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</si>
  <si>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</si>
  <si>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</si>
  <si>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</si>
  <si>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</si>
  <si>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</si>
  <si>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</si>
  <si>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</si>
  <si>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</si>
  <si>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</si>
  <si>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</si>
  <si>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</si>
  <si>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</si>
  <si>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</si>
  <si>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</si>
  <si>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</si>
  <si>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</si>
  <si>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</si>
  <si>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</si>
  <si>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</si>
  <si>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</si>
  <si>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</si>
  <si>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</si>
  <si>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</si>
  <si>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</si>
  <si>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</si>
  <si>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</si>
  <si>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</si>
  <si>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</si>
  <si>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</si>
  <si>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</si>
  <si>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</si>
  <si>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</si>
  <si>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</si>
  <si>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</si>
  <si>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</si>
  <si>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</si>
  <si>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</si>
  <si>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</si>
  <si>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</si>
  <si>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</si>
  <si>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</si>
  <si>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</si>
  <si>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</si>
  <si>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</si>
  <si>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</si>
  <si>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</si>
  <si>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</si>
  <si>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</si>
  <si>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</si>
  <si>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</si>
  <si>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</si>
  <si>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</si>
  <si>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</si>
  <si>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</si>
  <si>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</si>
  <si>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</si>
  <si>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</si>
  <si>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</si>
  <si>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</si>
  <si>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</si>
  <si>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</si>
  <si>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</si>
  <si>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</si>
  <si>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</si>
  <si>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</si>
  <si>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</si>
  <si>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</si>
  <si>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</si>
  <si>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</si>
  <si>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</si>
  <si>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</si>
  <si>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</si>
  <si>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</si>
  <si>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</si>
  <si>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</si>
  <si>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</si>
  <si>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</si>
  <si>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</si>
  <si>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</si>
  <si>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</si>
  <si>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</si>
  <si>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</si>
  <si>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</si>
  <si>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</si>
  <si>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</si>
  <si>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</si>
  <si>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</si>
  <si>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</si>
  <si>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</si>
  <si>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</si>
  <si>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</si>
  <si>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</si>
  <si>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</si>
  <si>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</si>
  <si>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</si>
  <si>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</si>
  <si>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</si>
  <si>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</si>
  <si>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</si>
  <si>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</si>
  <si>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</si>
  <si>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</si>
  <si>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</si>
  <si>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</si>
  <si>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</si>
  <si>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</si>
  <si>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</si>
  <si>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</si>
  <si>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</si>
  <si>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</si>
  <si>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</si>
  <si>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</si>
  <si>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</si>
  <si>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</si>
  <si>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</si>
  <si>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</si>
  <si>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</si>
  <si>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</si>
  <si>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</si>
  <si>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</si>
  <si>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</si>
  <si>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</si>
  <si>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</si>
  <si>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</si>
  <si>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</si>
  <si>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</si>
  <si>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</si>
  <si>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</si>
  <si>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</si>
  <si>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</si>
  <si>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</si>
  <si>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</si>
  <si>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</si>
  <si>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</si>
  <si>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</si>
  <si>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</si>
  <si>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</si>
  <si>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</si>
  <si>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</si>
  <si>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</si>
  <si>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</si>
  <si>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</si>
  <si>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</si>
  <si>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</si>
  <si>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</si>
  <si>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</si>
  <si>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</si>
  <si>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</si>
  <si>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</si>
  <si>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</si>
  <si>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</si>
  <si>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</si>
  <si>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</si>
  <si>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</si>
  <si>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</si>
  <si>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</si>
  <si>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</si>
  <si>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</si>
  <si>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</si>
  <si>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</si>
  <si>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</si>
  <si>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</si>
  <si>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</si>
  <si>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</si>
  <si>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</si>
  <si>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</si>
  <si>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</si>
  <si>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</si>
  <si>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</si>
  <si>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</si>
  <si>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</si>
  <si>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</si>
  <si>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</si>
  <si>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</si>
  <si>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</si>
  <si>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</si>
  <si>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</si>
  <si>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</si>
  <si>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</si>
  <si>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</si>
  <si>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</si>
  <si>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</si>
  <si>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</si>
  <si>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</si>
  <si>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</si>
  <si>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</si>
  <si>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</si>
  <si>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</si>
  <si>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</si>
  <si>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</si>
  <si>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</si>
  <si>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</si>
  <si>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</si>
  <si>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</si>
  <si>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</si>
  <si>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</si>
  <si>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</si>
  <si>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</si>
  <si>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</si>
  <si>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</si>
  <si>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</si>
  <si>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</si>
  <si>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</si>
  <si>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</si>
  <si>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</si>
  <si>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</si>
  <si>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</si>
  <si>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</si>
  <si>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</si>
  <si>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</si>
  <si>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</si>
  <si>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</si>
  <si>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</si>
  <si>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</si>
  <si>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</si>
  <si>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</si>
  <si>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</si>
  <si>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</si>
  <si>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</si>
  <si>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</si>
  <si>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</si>
  <si>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</si>
  <si>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</si>
  <si>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</si>
  <si>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</si>
  <si>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</si>
  <si>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</si>
  <si>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</si>
  <si>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</si>
  <si>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</si>
  <si>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</si>
  <si>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</si>
  <si>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</si>
  <si>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</si>
  <si>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</si>
  <si>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</si>
  <si>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</si>
  <si>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</si>
  <si>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</si>
  <si>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</si>
  <si>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</si>
  <si>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</si>
  <si>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</si>
  <si>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</si>
  <si>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</si>
  <si>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</si>
  <si>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</si>
  <si>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</si>
  <si>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</si>
  <si>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</si>
  <si>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</si>
  <si>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</si>
  <si>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</si>
  <si>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</si>
  <si>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</si>
  <si>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</si>
  <si>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</si>
  <si>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</si>
  <si>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</si>
  <si>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</si>
  <si>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</si>
  <si>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</si>
  <si>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</si>
  <si>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</si>
  <si>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</si>
  <si>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</si>
  <si>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</si>
  <si>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</si>
  <si>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</si>
  <si>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</si>
  <si>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</si>
  <si>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</si>
  <si>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</si>
  <si>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</si>
  <si>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</si>
  <si>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</si>
  <si>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</si>
  <si>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</si>
  <si>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</si>
  <si>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</si>
  <si>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</si>
  <si>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</si>
  <si>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</si>
  <si>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</si>
  <si>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</si>
  <si>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</si>
  <si>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</si>
  <si>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</si>
  <si>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</si>
  <si>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</si>
  <si>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</si>
  <si>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</si>
  <si>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</si>
  <si>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</si>
  <si>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</si>
  <si>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</si>
  <si>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</si>
  <si>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</si>
  <si>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</si>
  <si>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</si>
  <si>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</si>
  <si>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</si>
  <si>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</si>
  <si>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</si>
  <si>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</si>
  <si>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</si>
  <si>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</si>
  <si>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</si>
  <si>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</si>
  <si>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</si>
  <si>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</si>
  <si>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</si>
  <si>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</si>
  <si>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</si>
  <si>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</si>
  <si>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</si>
  <si>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</si>
  <si>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</si>
  <si>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</si>
  <si>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</si>
  <si>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</si>
  <si>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</si>
  <si>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</si>
  <si>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</si>
  <si>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</si>
  <si>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</si>
  <si>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</si>
  <si>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</si>
  <si>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</si>
  <si>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</si>
  <si>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</si>
  <si>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</si>
  <si>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</si>
  <si>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</si>
  <si>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</si>
  <si>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</si>
  <si>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</si>
  <si>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</si>
  <si>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</si>
  <si>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</si>
  <si>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</si>
  <si>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</si>
  <si>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</si>
  <si>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</si>
  <si>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</si>
  <si>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</si>
  <si>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</si>
  <si>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</si>
  <si>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</si>
  <si>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</si>
  <si>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</si>
  <si>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</si>
  <si>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</si>
  <si>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</si>
  <si>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</si>
  <si>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</si>
  <si>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</si>
  <si>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</si>
  <si>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</si>
  <si>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</si>
  <si>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</si>
  <si>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</si>
  <si>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</si>
  <si>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</si>
  <si>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</si>
  <si>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</si>
  <si>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</si>
  <si>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</si>
  <si>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</si>
  <si>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</si>
  <si>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</si>
  <si>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</si>
  <si>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</si>
  <si>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</si>
  <si>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</si>
  <si>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</si>
  <si>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</si>
  <si>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</si>
  <si>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</si>
  <si>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</si>
  <si>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</si>
  <si>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</si>
  <si>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</si>
  <si>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</si>
  <si>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</si>
  <si>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</si>
  <si>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</si>
  <si>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</si>
  <si>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</si>
  <si>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</si>
  <si>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</si>
  <si>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</si>
  <si>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</si>
  <si>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</si>
  <si>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</si>
  <si>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</si>
  <si>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</si>
  <si>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</si>
  <si>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</si>
  <si>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</si>
  <si>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</si>
  <si>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</si>
  <si>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</si>
  <si>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</si>
  <si>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</si>
  <si>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</si>
  <si>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</si>
  <si>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</si>
  <si>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</si>
  <si>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</si>
  <si>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</si>
  <si>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</si>
  <si>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</si>
  <si>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</si>
  <si>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</si>
  <si>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</si>
  <si>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</si>
  <si>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</si>
  <si>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</si>
  <si>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</si>
  <si>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</si>
  <si>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</si>
  <si>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</si>
  <si>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</si>
  <si>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</si>
  <si>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</si>
  <si>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</si>
  <si>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</si>
  <si>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</si>
  <si>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</si>
  <si>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</si>
  <si>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</si>
  <si>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</si>
  <si>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</si>
  <si>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</si>
  <si>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</si>
  <si>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</si>
  <si>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</si>
  <si>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</si>
  <si>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</si>
  <si>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</si>
  <si>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</si>
  <si>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</si>
  <si>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</si>
  <si>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</si>
  <si>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</si>
  <si>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</si>
  <si>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</si>
  <si>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</si>
  <si>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</si>
  <si>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</si>
  <si>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</si>
  <si>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</si>
  <si>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</si>
  <si>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</si>
  <si>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</si>
  <si>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</si>
  <si>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</si>
  <si>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</si>
  <si>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</si>
  <si>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</si>
  <si>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</si>
  <si>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</si>
  <si>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</si>
  <si>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</si>
  <si>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</si>
  <si>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</si>
  <si>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</si>
  <si>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</si>
  <si>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</si>
  <si>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</si>
  <si>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</si>
  <si>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</si>
  <si>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</si>
  <si>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</si>
  <si>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</si>
  <si>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</si>
  <si>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</si>
  <si>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</si>
  <si>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</si>
  <si>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</si>
  <si>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</si>
  <si>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</si>
  <si>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</si>
  <si>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</si>
  <si>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</si>
  <si>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</si>
  <si>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</si>
  <si>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</si>
  <si>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</si>
  <si>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</si>
  <si>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</si>
  <si>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</si>
  <si>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</si>
  <si>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</si>
  <si>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</si>
  <si>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</si>
  <si>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</si>
  <si>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</si>
  <si>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</si>
  <si>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</si>
  <si>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</si>
  <si>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</si>
  <si>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</si>
  <si>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</si>
  <si>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</si>
  <si>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</si>
  <si>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</si>
  <si>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</si>
  <si>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</si>
  <si>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</si>
  <si>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</si>
  <si>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</si>
  <si>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</si>
  <si>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</si>
  <si>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</si>
  <si>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</si>
  <si>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</si>
  <si>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</si>
  <si>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</si>
  <si>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</si>
  <si>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</si>
  <si>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</si>
  <si>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</si>
  <si>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</si>
  <si>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</si>
  <si>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</si>
  <si>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</si>
  <si>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</si>
  <si>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</si>
  <si>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</si>
  <si>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</si>
  <si>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</si>
  <si>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</si>
  <si>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</si>
  <si>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</si>
  <si>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</si>
  <si>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</si>
  <si>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</si>
  <si>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</si>
  <si>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</si>
  <si>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</si>
  <si>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</si>
  <si>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</si>
  <si>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</si>
  <si>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</si>
  <si>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</si>
  <si>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</si>
  <si>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</si>
  <si>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</si>
  <si>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</si>
  <si>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</si>
  <si>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</si>
  <si>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</si>
  <si>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</si>
  <si>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</si>
  <si>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</si>
  <si>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</si>
  <si>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</si>
  <si>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</si>
  <si>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</si>
  <si>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</si>
  <si>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</si>
  <si>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</si>
  <si>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</si>
  <si>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</si>
  <si>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</si>
  <si>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</si>
  <si>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</si>
  <si>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</si>
  <si>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</si>
  <si>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</si>
  <si>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</si>
  <si>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</si>
  <si>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</si>
  <si>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</si>
  <si>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</si>
  <si>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</si>
  <si>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</si>
  <si>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</si>
  <si>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</si>
  <si>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</si>
  <si>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</si>
  <si>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</si>
  <si>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</si>
  <si>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</si>
  <si>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</si>
  <si>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</si>
  <si>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</si>
  <si>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</si>
  <si>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</si>
  <si>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</si>
  <si>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</si>
  <si>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</si>
  <si>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</si>
  <si>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</si>
  <si>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</si>
  <si>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</si>
  <si>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</si>
  <si>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</si>
  <si>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</si>
  <si>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</si>
  <si>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</si>
  <si>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</si>
  <si>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</si>
  <si>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</si>
  <si>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</si>
  <si>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</si>
  <si>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</si>
  <si>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</si>
  <si>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</si>
  <si>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</si>
  <si>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</si>
  <si>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</si>
  <si>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</si>
  <si>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</si>
  <si>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</si>
  <si>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</si>
  <si>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</si>
  <si>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</si>
  <si>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</si>
  <si>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</si>
  <si>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</si>
  <si>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</si>
  <si>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</si>
  <si>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</si>
  <si>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</si>
  <si>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</si>
  <si>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</si>
  <si>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</si>
  <si>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</si>
  <si>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</si>
  <si>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</si>
  <si>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</si>
  <si>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</si>
  <si>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</si>
  <si>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</si>
  <si>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</si>
  <si>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</si>
  <si>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</si>
  <si>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</si>
  <si>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</si>
  <si>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</si>
  <si>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</si>
  <si>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</si>
  <si>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</si>
  <si>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</si>
  <si>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</si>
  <si>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</si>
  <si>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</si>
  <si>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</si>
  <si>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</si>
  <si>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</si>
  <si>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</si>
  <si>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</si>
  <si>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</si>
  <si>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</si>
  <si>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</si>
  <si>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</si>
  <si>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</si>
  <si>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</si>
  <si>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</si>
  <si>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</si>
  <si>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</si>
  <si>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</si>
  <si>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</si>
  <si>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</si>
  <si>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</si>
  <si>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</si>
  <si>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</si>
  <si>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</si>
  <si>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</si>
  <si>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</si>
  <si>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</si>
  <si>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</si>
  <si>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</si>
  <si>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</si>
  <si>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</si>
  <si>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</si>
  <si>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</si>
  <si>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</si>
  <si>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</si>
  <si>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</si>
  <si>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</si>
  <si>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</si>
  <si>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</si>
  <si>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</si>
  <si>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</si>
  <si>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</si>
  <si>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</si>
  <si>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</si>
  <si>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</si>
  <si>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</si>
  <si>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</si>
  <si>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</si>
  <si>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</si>
  <si>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</si>
  <si>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</si>
  <si>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</si>
  <si>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</si>
  <si>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</si>
  <si>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</si>
  <si>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</si>
  <si>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</si>
  <si>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</si>
  <si>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</si>
  <si>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</si>
  <si>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</si>
  <si>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</si>
  <si>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</si>
  <si>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</si>
  <si>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</si>
  <si>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</si>
  <si>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</si>
  <si>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</si>
  <si>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</si>
  <si>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</si>
  <si>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</si>
  <si>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</si>
  <si>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</si>
  <si>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</si>
  <si>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</si>
  <si>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</si>
  <si>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</si>
  <si>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</si>
  <si>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</si>
  <si>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</si>
  <si>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</si>
  <si>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</si>
  <si>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</si>
  <si>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</si>
  <si>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</si>
  <si>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</si>
  <si>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</si>
  <si>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</si>
  <si>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</si>
  <si>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</si>
  <si>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</si>
  <si>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</si>
  <si>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</si>
  <si>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</si>
  <si>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</si>
  <si>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</si>
  <si>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</si>
  <si>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</si>
  <si>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</si>
  <si>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</si>
  <si>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</si>
  <si>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</si>
  <si>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</si>
  <si>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</si>
  <si>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</si>
  <si>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</si>
  <si>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</si>
  <si>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</si>
  <si>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</si>
  <si>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</si>
  <si>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</si>
  <si>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</si>
  <si>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</si>
  <si>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</si>
  <si>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</si>
  <si>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</si>
  <si>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</si>
  <si>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</si>
  <si>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</si>
  <si>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</si>
  <si>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</si>
  <si>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</si>
  <si>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</si>
  <si>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</si>
  <si>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</si>
  <si>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</si>
  <si>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</si>
  <si>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</si>
  <si>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</si>
  <si>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</si>
  <si>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</si>
  <si>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</si>
  <si>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</si>
  <si>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</si>
  <si>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</si>
  <si>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</si>
  <si>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</si>
  <si>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</si>
  <si>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</si>
  <si>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</si>
  <si>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</si>
  <si>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</si>
  <si>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</si>
  <si>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</si>
  <si>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</si>
  <si>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</si>
  <si>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</si>
  <si>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</si>
  <si>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</si>
  <si>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</si>
  <si>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</si>
  <si>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</si>
  <si>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</si>
  <si>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</si>
  <si>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</si>
  <si>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</si>
  <si>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</si>
  <si>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</si>
  <si>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</si>
  <si>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</si>
  <si>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</si>
  <si>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</si>
  <si>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</si>
  <si>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</si>
  <si>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</si>
  <si>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</si>
  <si>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</si>
  <si>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</si>
  <si>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</si>
  <si>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</si>
  <si>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</si>
  <si>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</si>
  <si>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</si>
  <si>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</si>
  <si>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</si>
  <si>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</si>
  <si>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</si>
  <si>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</si>
  <si>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</si>
  <si>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</si>
  <si>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</si>
  <si>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</si>
  <si>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</si>
  <si>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</si>
  <si>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</si>
  <si>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</si>
  <si>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</si>
  <si>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</si>
  <si>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</si>
  <si>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</si>
  <si>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</si>
  <si>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</si>
  <si>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</si>
  <si>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</si>
  <si>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</si>
  <si>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</si>
  <si>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</si>
  <si>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</si>
  <si>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</si>
  <si>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</si>
  <si>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</si>
  <si>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</si>
  <si>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</si>
  <si>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</si>
  <si>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</si>
  <si>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</si>
  <si>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</si>
  <si>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</si>
  <si>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</si>
  <si>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</si>
  <si>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</si>
  <si>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</si>
  <si>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</si>
  <si>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</si>
  <si>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</si>
  <si>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</si>
  <si>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</si>
  <si>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</si>
  <si>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</si>
  <si>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</si>
  <si>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</si>
  <si>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</si>
  <si>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</si>
  <si>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</si>
  <si>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</si>
  <si>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</si>
  <si>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</si>
  <si>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</si>
  <si>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</si>
  <si>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</si>
  <si>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</si>
  <si>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</si>
  <si>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</si>
  <si>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</si>
  <si>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</si>
  <si>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</si>
  <si>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</si>
  <si>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</si>
  <si>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</si>
  <si>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</si>
  <si>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</si>
  <si>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</si>
  <si>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</si>
  <si>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</si>
  <si>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</si>
  <si>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</si>
  <si>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</si>
  <si>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</si>
  <si>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</si>
  <si>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</si>
  <si>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</si>
  <si>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</si>
  <si>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</si>
  <si>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</si>
  <si>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</si>
  <si>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</si>
  <si>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</si>
  <si>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</si>
  <si>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</si>
  <si>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</si>
  <si>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</si>
  <si>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</si>
  <si>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</si>
  <si>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</si>
  <si>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</si>
  <si>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</si>
  <si>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</si>
  <si>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</si>
  <si>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</si>
  <si>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</si>
  <si>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</si>
  <si>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</si>
  <si>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</si>
  <si>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</si>
  <si>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</si>
  <si>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</si>
  <si>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</si>
  <si>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</si>
  <si>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</si>
  <si>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</si>
  <si>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</si>
  <si>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</si>
  <si>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</si>
  <si>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</si>
  <si>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</si>
  <si>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</si>
  <si>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</si>
  <si>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</si>
  <si>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</si>
  <si>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</si>
  <si>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</si>
  <si>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</si>
  <si>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</si>
  <si>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</si>
  <si>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</si>
  <si>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</si>
  <si>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</si>
  <si>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</si>
  <si>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</si>
  <si>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</si>
  <si>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</si>
  <si>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</si>
  <si>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</si>
  <si>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</si>
  <si>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</si>
  <si>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</si>
  <si>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</si>
  <si>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</si>
  <si>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</si>
  <si>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</si>
  <si>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</si>
  <si>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</si>
  <si>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</si>
  <si>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</si>
  <si>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</si>
  <si>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</si>
  <si>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</si>
  <si>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</si>
  <si>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</si>
  <si>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</si>
  <si>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</si>
  <si>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</si>
  <si>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</si>
  <si>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</si>
  <si>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</si>
  <si>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</si>
  <si>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</si>
  <si>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</si>
  <si>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</si>
  <si>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</si>
  <si>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</si>
  <si>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</si>
  <si>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</si>
  <si>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</si>
  <si>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</si>
  <si>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</si>
  <si>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</si>
  <si>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</si>
  <si>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</si>
  <si>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</si>
  <si>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</si>
  <si>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</si>
  <si>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</si>
  <si>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</si>
  <si>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</si>
  <si>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</si>
  <si>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</si>
  <si>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</si>
  <si>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</si>
  <si>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</si>
  <si>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</si>
  <si>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</si>
  <si>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</si>
  <si>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</si>
  <si>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</si>
  <si>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</si>
  <si>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</si>
  <si>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</si>
  <si>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</si>
  <si>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</si>
  <si>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</si>
  <si>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</si>
  <si>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</si>
  <si>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</si>
  <si>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</si>
  <si>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</si>
  <si>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</si>
  <si>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</si>
  <si>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</si>
  <si>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</si>
  <si>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</si>
  <si>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</si>
  <si>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</si>
  <si>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</si>
  <si>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</si>
  <si>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</si>
  <si>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</si>
  <si>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</si>
  <si>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</si>
  <si>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</si>
  <si>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</si>
  <si>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</si>
  <si>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</si>
  <si>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</si>
  <si>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</si>
  <si>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</si>
  <si>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</si>
  <si>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</si>
  <si>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</si>
  <si>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</si>
  <si>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</si>
  <si>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</si>
  <si>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</si>
  <si>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</si>
  <si>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</si>
  <si>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</si>
  <si>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</si>
  <si>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</si>
  <si>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</si>
  <si>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</si>
  <si>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</si>
  <si>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</si>
  <si>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</si>
  <si>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</si>
  <si>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</si>
  <si>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</si>
  <si>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</si>
  <si>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</si>
  <si>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</si>
  <si>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</si>
  <si>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</si>
  <si>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</si>
  <si>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</si>
  <si>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</si>
  <si>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</si>
  <si>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</si>
  <si>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</si>
  <si>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</si>
  <si>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</si>
  <si>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</si>
  <si>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</si>
  <si>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</si>
  <si>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</si>
  <si>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</si>
  <si>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</si>
  <si>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</si>
  <si>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</si>
  <si>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</si>
  <si>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</si>
  <si>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</si>
  <si>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</si>
  <si>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</si>
  <si>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</si>
  <si>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</si>
  <si>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</si>
  <si>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</si>
  <si>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</si>
  <si>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</si>
  <si>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</si>
  <si>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</si>
  <si>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</si>
  <si>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</si>
  <si>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</si>
  <si>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</si>
  <si>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</si>
  <si>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</si>
  <si>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</si>
  <si>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</si>
  <si>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</si>
  <si>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</si>
  <si>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</si>
  <si>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</si>
  <si>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</si>
  <si>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</si>
  <si>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</si>
  <si>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</si>
  <si>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</si>
  <si>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</si>
  <si>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</si>
  <si>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</si>
  <si>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</si>
  <si>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</si>
  <si>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</si>
  <si>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</si>
  <si>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</si>
  <si>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</si>
  <si>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</si>
  <si>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</si>
  <si>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</si>
  <si>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</si>
  <si>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</si>
  <si>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</si>
  <si>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</si>
  <si>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</si>
  <si>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</si>
  <si>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</si>
  <si>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</si>
  <si>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</si>
  <si>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</si>
  <si>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</si>
  <si>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</si>
  <si>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</si>
  <si>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</si>
  <si>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</si>
  <si>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</si>
  <si>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</si>
  <si>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</si>
  <si>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</si>
  <si>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</si>
  <si>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</si>
  <si>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</si>
  <si>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</si>
  <si>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</si>
  <si>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</si>
  <si>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</si>
  <si>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</si>
  <si>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</si>
  <si>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</si>
  <si>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</si>
  <si>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</si>
  <si>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</si>
  <si>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</si>
  <si>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</si>
  <si>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</si>
  <si>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</si>
  <si>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</si>
  <si>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</si>
  <si>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</si>
  <si>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</si>
  <si>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</si>
  <si>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</si>
  <si>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</si>
  <si>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</si>
  <si>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</si>
  <si>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</si>
  <si>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</si>
  <si>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</si>
  <si>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</si>
  <si>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</si>
  <si>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</si>
  <si>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</si>
  <si>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</si>
  <si>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</si>
  <si>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</si>
  <si>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</si>
  <si>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</si>
  <si>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</si>
  <si>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</si>
  <si>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</si>
  <si>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</si>
  <si>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</si>
  <si>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</si>
  <si>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</si>
  <si>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</si>
  <si>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</si>
  <si>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</si>
  <si>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</si>
  <si>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</si>
  <si>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</si>
  <si>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</si>
  <si>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</si>
  <si>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</si>
  <si>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</si>
  <si>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</si>
  <si>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</si>
  <si>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</si>
  <si>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</si>
  <si>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</si>
  <si>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</si>
  <si>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</si>
  <si>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</si>
  <si>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</si>
  <si>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</si>
  <si>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</si>
  <si>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</si>
  <si>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</si>
  <si>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</si>
  <si>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</si>
  <si>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</si>
  <si>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</si>
  <si>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</si>
  <si>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</si>
  <si>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</si>
  <si>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</si>
  <si>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</si>
  <si>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</si>
  <si>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</si>
  <si>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</si>
  <si>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</si>
  <si>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</si>
  <si>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</si>
  <si>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</si>
  <si>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</si>
  <si>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</si>
  <si>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</si>
  <si>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</si>
  <si>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</si>
  <si>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</si>
  <si>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</si>
  <si>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</si>
  <si>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</si>
  <si>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</si>
  <si>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</si>
  <si>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</si>
  <si>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</si>
  <si>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</si>
  <si>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</si>
  <si>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</si>
  <si>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</si>
  <si>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</si>
  <si>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</si>
  <si>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</si>
  <si>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</si>
  <si>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</si>
  <si>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</si>
  <si>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</si>
  <si>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</si>
  <si>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</si>
  <si>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</si>
  <si>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</si>
  <si>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</si>
  <si>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</si>
  <si>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</si>
  <si>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</si>
  <si>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</si>
  <si>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</si>
  <si>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</si>
  <si>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</si>
  <si>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</si>
  <si>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</si>
  <si>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</si>
  <si>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</si>
  <si>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</si>
  <si>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</si>
  <si>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</si>
  <si>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</si>
  <si>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</si>
  <si>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</si>
  <si>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</si>
  <si>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</si>
  <si>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</si>
  <si>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</si>
  <si>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</si>
  <si>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</si>
  <si>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</si>
  <si>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</si>
  <si>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</si>
  <si>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</si>
  <si>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</si>
  <si>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</si>
  <si>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</si>
  <si>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</si>
  <si>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</si>
  <si>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</si>
  <si>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</si>
  <si>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</si>
  <si>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</si>
  <si>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</si>
  <si>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</si>
  <si>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</si>
  <si>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</si>
  <si>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</si>
  <si>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</si>
  <si>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</si>
  <si>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</si>
  <si>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</si>
  <si>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</si>
  <si>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</si>
  <si>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</si>
  <si>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</si>
  <si>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</si>
  <si>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</si>
  <si>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</si>
  <si>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</si>
  <si>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</si>
  <si>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</si>
  <si>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</si>
  <si>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</si>
  <si>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</si>
  <si>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</si>
  <si>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</si>
  <si>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</si>
  <si>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</si>
  <si>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</si>
  <si>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</si>
  <si>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</si>
  <si>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</si>
  <si>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</si>
  <si>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</si>
  <si>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</si>
  <si>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</si>
  <si>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</si>
  <si>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</si>
  <si>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</si>
  <si>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</si>
  <si>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</si>
  <si>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</si>
  <si>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</si>
  <si>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</si>
  <si>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</si>
  <si>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</si>
  <si>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</si>
  <si>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</si>
  <si>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</si>
  <si>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</si>
  <si>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</si>
  <si>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</si>
  <si>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</si>
  <si>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</si>
  <si>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</si>
  <si>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</si>
  <si>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</si>
  <si>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</si>
  <si>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</si>
  <si>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</si>
  <si>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</si>
  <si>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</si>
  <si>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</si>
  <si>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</si>
  <si>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</si>
  <si>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</si>
  <si>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</si>
  <si>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</si>
  <si>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</si>
  <si>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</si>
  <si>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</si>
  <si>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</si>
  <si>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</si>
  <si>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</si>
  <si>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</si>
  <si>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</si>
  <si>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</si>
  <si>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</si>
  <si>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</si>
  <si>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</si>
  <si>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</si>
  <si>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</si>
  <si>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</si>
  <si>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</si>
  <si>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</si>
  <si>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</si>
  <si>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</si>
  <si>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</si>
  <si>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</si>
  <si>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</si>
  <si>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</si>
  <si>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</si>
  <si>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</si>
  <si>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</si>
  <si>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</si>
  <si>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</si>
  <si>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</si>
  <si>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</si>
  <si>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</si>
  <si>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</si>
  <si>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</si>
  <si>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</si>
  <si>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</si>
  <si>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</si>
  <si>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</si>
  <si>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</si>
  <si>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</si>
  <si>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</si>
  <si>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</si>
  <si>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</si>
  <si>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</si>
  <si>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</si>
  <si>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</si>
  <si>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</si>
  <si>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</si>
  <si>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</si>
  <si>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</si>
  <si>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</si>
  <si>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</si>
  <si>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</si>
  <si>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</si>
  <si>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</si>
  <si>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</si>
  <si>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</si>
  <si>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</si>
  <si>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</si>
  <si>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</si>
  <si>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</si>
  <si>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</si>
  <si>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</si>
  <si>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</si>
  <si>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</si>
  <si>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</si>
  <si>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</si>
  <si>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</si>
  <si>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</si>
  <si>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</si>
  <si>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</si>
  <si>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</si>
  <si>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</si>
  <si>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</si>
  <si>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</si>
  <si>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</si>
  <si>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</si>
  <si>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</si>
  <si>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</si>
  <si>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</si>
  <si>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</si>
  <si>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</si>
  <si>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</si>
  <si>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</si>
  <si>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</si>
  <si>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</si>
  <si>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</si>
  <si>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</si>
  <si>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</si>
  <si>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</si>
  <si>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</si>
  <si>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</si>
  <si>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</si>
  <si>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</si>
  <si>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</si>
  <si>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</si>
  <si>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</si>
  <si>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</si>
  <si>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</si>
  <si>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</si>
  <si>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</si>
  <si>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</si>
  <si>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</si>
  <si>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</si>
  <si>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</si>
  <si>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</si>
  <si>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</si>
  <si>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</si>
  <si>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</si>
  <si>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</si>
  <si>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</si>
  <si>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</si>
  <si>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</si>
  <si>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</si>
  <si>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</si>
  <si>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</si>
  <si>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</si>
  <si>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</si>
  <si>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</si>
  <si>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</si>
  <si>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</si>
  <si>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</si>
  <si>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</si>
  <si>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</si>
  <si>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</si>
  <si>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</si>
  <si>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</si>
  <si>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</si>
  <si>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</si>
  <si>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</si>
  <si>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</si>
  <si>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</si>
  <si>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</si>
  <si>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</si>
  <si>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</si>
  <si>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</si>
  <si>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</si>
  <si>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</si>
  <si>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</si>
  <si>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</si>
  <si>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</si>
  <si>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</si>
  <si>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</si>
  <si>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</si>
  <si>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</si>
  <si>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</si>
  <si>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</si>
  <si>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</si>
  <si>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</si>
  <si>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</si>
  <si>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</si>
  <si>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</si>
  <si>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</si>
  <si>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</si>
  <si>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</si>
  <si>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</si>
  <si>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</si>
  <si>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</si>
  <si>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</si>
  <si>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</si>
  <si>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</si>
  <si>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</si>
  <si>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</si>
  <si>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</si>
  <si>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</si>
  <si>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</si>
  <si>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</si>
  <si>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</si>
  <si>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</si>
  <si>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</si>
  <si>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</si>
  <si>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</si>
  <si>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</si>
  <si>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</si>
  <si>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</si>
  <si>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</si>
  <si>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</si>
  <si>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</si>
  <si>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</si>
  <si>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</si>
  <si>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</si>
  <si>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</si>
  <si>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</si>
  <si>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</si>
  <si>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</si>
  <si>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</si>
  <si>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</si>
  <si>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</si>
  <si>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</si>
  <si>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</si>
  <si>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</si>
  <si>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</si>
  <si>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</si>
  <si>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</si>
  <si>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</si>
  <si>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</si>
  <si>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</si>
  <si>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</si>
  <si>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</si>
  <si>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</si>
  <si>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</si>
  <si>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</si>
  <si>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</si>
  <si>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</si>
  <si>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</si>
  <si>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</si>
  <si>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</si>
  <si>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</si>
  <si>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</si>
  <si>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</si>
  <si>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</si>
  <si>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</si>
  <si>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</si>
  <si>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</si>
  <si>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</si>
  <si>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</si>
  <si>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</si>
  <si>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</si>
  <si>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</si>
  <si>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</si>
  <si>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</si>
  <si>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</si>
  <si>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</si>
  <si>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</si>
  <si>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</si>
  <si>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</si>
  <si>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</si>
  <si>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</si>
  <si>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</si>
  <si>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</si>
  <si>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</si>
  <si>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</si>
  <si>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</si>
  <si>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</si>
  <si>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</si>
  <si>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</si>
  <si>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</si>
  <si>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</si>
  <si>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</si>
  <si>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</si>
  <si>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</si>
  <si>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</si>
  <si>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</si>
  <si>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</si>
  <si>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</si>
  <si>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</si>
  <si>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</si>
  <si>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</si>
  <si>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</si>
  <si>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</si>
  <si>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</si>
  <si>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</si>
  <si>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</si>
  <si>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</si>
  <si>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</si>
  <si>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</si>
  <si>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</si>
  <si>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</si>
  <si>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</si>
  <si>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</si>
  <si>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</si>
  <si>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</si>
  <si>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</si>
  <si>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</si>
  <si>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</si>
  <si>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</si>
  <si>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</si>
  <si>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</si>
  <si>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</si>
  <si>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</si>
  <si>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</si>
  <si>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</si>
  <si>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</si>
  <si>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</si>
  <si>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</si>
  <si>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</si>
  <si>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</si>
  <si>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</si>
  <si>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</si>
  <si>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</si>
  <si>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</si>
  <si>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</si>
  <si>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</si>
  <si>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</si>
  <si>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</si>
  <si>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</si>
  <si>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</si>
  <si>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</si>
  <si>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</si>
  <si>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</si>
  <si>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</si>
  <si>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</si>
  <si>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</si>
  <si>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</si>
  <si>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</si>
  <si>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</si>
  <si>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</si>
  <si>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</si>
  <si>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</si>
  <si>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</si>
  <si>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</si>
  <si>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</si>
  <si>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</si>
  <si>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</si>
  <si>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</si>
  <si>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</si>
  <si>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</si>
  <si>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</si>
  <si>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</si>
  <si>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</si>
  <si>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</si>
  <si>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</si>
  <si>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</si>
  <si>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</si>
  <si>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</si>
  <si>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</si>
  <si>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</si>
  <si>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</si>
  <si>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</si>
  <si>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</si>
  <si>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</si>
  <si>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</si>
  <si>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</si>
  <si>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</si>
  <si>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</si>
  <si>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</si>
  <si>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</si>
  <si>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</si>
  <si>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</si>
  <si>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</si>
  <si>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</si>
  <si>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</si>
  <si>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</si>
  <si>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</si>
  <si>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</si>
  <si>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</si>
  <si>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</si>
  <si>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</si>
  <si>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</si>
  <si>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</si>
  <si>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</si>
  <si>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</si>
  <si>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</si>
  <si>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</si>
  <si>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</si>
  <si>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</si>
  <si>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</si>
  <si>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</si>
  <si>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</si>
  <si>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</si>
  <si>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</si>
  <si>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</si>
  <si>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</si>
  <si>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</si>
  <si>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</si>
  <si>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</si>
  <si>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</si>
  <si>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</si>
  <si>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</si>
  <si>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</si>
  <si>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</si>
  <si>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</si>
  <si>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</si>
  <si>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</si>
  <si>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</si>
  <si>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</si>
  <si>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</si>
  <si>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</si>
  <si>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</si>
  <si>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</si>
  <si>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</si>
  <si>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</si>
  <si>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</si>
  <si>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</si>
  <si>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</si>
  <si>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</si>
  <si>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</si>
  <si>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</si>
  <si>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</si>
  <si>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</si>
  <si>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</si>
  <si>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</si>
  <si>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</si>
  <si>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</si>
  <si>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</si>
  <si>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</si>
  <si>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</si>
  <si>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</si>
  <si>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</si>
  <si>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</si>
  <si>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</si>
  <si>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</si>
  <si>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</si>
  <si>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</si>
  <si>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</si>
  <si>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</si>
  <si>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</si>
  <si>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</si>
  <si>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</si>
  <si>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</si>
  <si>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</si>
  <si>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</si>
  <si>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</si>
  <si>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</si>
  <si>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</si>
  <si>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</si>
  <si>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</si>
  <si>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</si>
  <si>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</si>
  <si>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</si>
  <si>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</si>
  <si>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</si>
  <si>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</si>
  <si>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</si>
  <si>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</si>
  <si>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</si>
  <si>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</si>
  <si>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</si>
  <si>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</si>
  <si>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</si>
  <si>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</si>
  <si>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</si>
  <si>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</si>
  <si>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</si>
  <si>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</si>
  <si>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</si>
  <si>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</si>
  <si>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</si>
  <si>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</si>
  <si>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</si>
  <si>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</si>
  <si>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</si>
  <si>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</si>
  <si>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</si>
  <si>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</si>
  <si>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</si>
  <si>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</si>
  <si>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</si>
  <si>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</si>
  <si>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</si>
  <si>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</si>
  <si>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</si>
  <si>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</si>
  <si>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</si>
  <si>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</si>
  <si>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</si>
  <si>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</si>
  <si>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</si>
  <si>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</si>
  <si>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</si>
  <si>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</si>
  <si>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</si>
  <si>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</si>
  <si>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</si>
  <si>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</si>
  <si>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</si>
  <si>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</si>
  <si>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</si>
  <si>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</si>
  <si>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</si>
  <si>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</si>
  <si>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</si>
  <si>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</si>
  <si>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</si>
  <si>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</si>
  <si>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</si>
  <si>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</si>
  <si>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</si>
  <si>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</si>
  <si>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</si>
  <si>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</si>
  <si>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</si>
  <si>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</si>
  <si>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</si>
  <si>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</si>
  <si>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</si>
  <si>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</si>
  <si>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</si>
  <si>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</si>
  <si>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</si>
  <si>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</si>
  <si>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</si>
  <si>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</si>
  <si>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</si>
  <si>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</si>
  <si>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</si>
  <si>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</si>
  <si>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</si>
  <si>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</si>
  <si>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</si>
  <si>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</si>
  <si>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</si>
  <si>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</si>
  <si>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</si>
  <si>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</si>
  <si>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</si>
  <si>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</si>
  <si>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</si>
  <si>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</si>
  <si>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</si>
  <si>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</si>
  <si>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</si>
  <si>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</si>
  <si>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</si>
  <si>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</si>
  <si>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</si>
  <si>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</si>
  <si>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</si>
  <si>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</si>
  <si>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</si>
  <si>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</si>
  <si>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</si>
  <si>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</si>
  <si>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</si>
  <si>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</si>
  <si>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</si>
  <si>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</si>
  <si>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</si>
  <si>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</si>
  <si>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</si>
  <si>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</si>
  <si>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</si>
  <si>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</si>
  <si>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</si>
  <si>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</si>
  <si>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</si>
  <si>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</si>
  <si>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</si>
  <si>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</si>
  <si>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</si>
  <si>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</si>
  <si>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</si>
  <si>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</si>
  <si>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</si>
  <si>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</si>
  <si>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</si>
  <si>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</si>
  <si>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</si>
  <si>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</si>
  <si>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</si>
  <si>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</si>
  <si>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</si>
  <si>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</si>
  <si>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</si>
  <si>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</si>
  <si>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</si>
  <si>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</si>
  <si>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</si>
  <si>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</si>
  <si>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</si>
  <si>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</si>
  <si>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</si>
  <si>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</si>
  <si>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</si>
  <si>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</si>
  <si>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</si>
  <si>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</si>
  <si>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</si>
  <si>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</si>
  <si>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</si>
  <si>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</si>
  <si>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</si>
  <si>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</si>
  <si>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</si>
  <si>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</si>
  <si>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</si>
  <si>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</si>
  <si>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</si>
  <si>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</si>
  <si>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</si>
  <si>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</si>
  <si>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</si>
  <si>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</si>
  <si>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</si>
  <si>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</si>
  <si>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</si>
  <si>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</si>
  <si>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</si>
  <si>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</si>
  <si>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</si>
  <si>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</si>
  <si>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</si>
  <si>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</si>
  <si>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</si>
  <si>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</si>
  <si>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</si>
  <si>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</si>
  <si>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</si>
  <si>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</si>
  <si>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</si>
  <si>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</si>
  <si>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</si>
  <si>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</si>
  <si>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</si>
  <si>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</si>
  <si>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</si>
  <si>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</si>
  <si>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</si>
  <si>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</si>
  <si>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</si>
  <si>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</si>
  <si>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</si>
  <si>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</si>
  <si>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</si>
  <si>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</si>
  <si>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</si>
  <si>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</si>
  <si>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</si>
  <si>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</si>
  <si>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</si>
  <si>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</si>
  <si>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</si>
  <si>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</si>
  <si>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</si>
  <si>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</si>
  <si>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</si>
  <si>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</si>
  <si>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</si>
  <si>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</si>
  <si>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</si>
  <si>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</si>
  <si>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</si>
  <si>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</si>
  <si>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</si>
  <si>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</si>
  <si>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</si>
  <si>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</si>
  <si>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</si>
  <si>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</si>
  <si>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</si>
  <si>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</si>
  <si>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</si>
  <si>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</si>
  <si>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</si>
  <si>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</si>
  <si>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</si>
  <si>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</si>
  <si>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</si>
  <si>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</si>
  <si>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</si>
  <si>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</si>
  <si>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</si>
  <si>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</si>
  <si>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</si>
  <si>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</si>
  <si>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</si>
  <si>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</si>
  <si>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</si>
  <si>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</si>
  <si>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</si>
  <si>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</si>
  <si>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</si>
  <si>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</si>
  <si>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</si>
  <si>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</si>
  <si>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</si>
  <si>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</si>
  <si>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</si>
  <si>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</si>
  <si>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</si>
  <si>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</si>
  <si>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</si>
  <si>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</si>
  <si>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</si>
  <si>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</si>
  <si>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</si>
  <si>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</si>
  <si>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</si>
  <si>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</si>
  <si>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</si>
  <si>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</si>
  <si>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</si>
  <si>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</si>
  <si>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</si>
  <si>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</si>
  <si>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</si>
  <si>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</si>
  <si>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</si>
  <si>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</si>
  <si>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</si>
  <si>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</si>
  <si>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</si>
  <si>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</si>
  <si>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</si>
  <si>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</si>
  <si>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</si>
  <si>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</si>
  <si>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</si>
  <si>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</si>
  <si>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</si>
  <si>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</si>
  <si>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</si>
  <si>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</si>
  <si>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</si>
  <si>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</si>
  <si>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</si>
  <si>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</si>
  <si>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</si>
  <si>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</si>
  <si>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</si>
  <si>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</si>
  <si>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</si>
  <si>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</si>
  <si>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</si>
  <si>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</si>
  <si>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</si>
  <si>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</si>
  <si>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</si>
  <si>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</si>
  <si>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</si>
  <si>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</si>
  <si>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</si>
  <si>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</si>
  <si>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</si>
  <si>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</si>
  <si>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</si>
  <si>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</si>
  <si>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</si>
  <si>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</si>
  <si>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</si>
  <si>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</si>
  <si>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</si>
  <si>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</si>
  <si>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</si>
  <si>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</si>
  <si>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</si>
  <si>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</si>
  <si>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</si>
  <si>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</si>
  <si>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</si>
  <si>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</si>
  <si>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</si>
  <si>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</si>
  <si>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</si>
  <si>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</si>
  <si>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</si>
  <si>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</si>
  <si>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</si>
  <si>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</si>
  <si>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</si>
  <si>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</si>
  <si>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</si>
  <si>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</si>
  <si>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</si>
  <si>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</si>
  <si>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</si>
  <si>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</si>
  <si>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</si>
  <si>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</si>
  <si>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</si>
  <si>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</si>
  <si>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</si>
  <si>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</si>
  <si>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</si>
  <si>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</si>
  <si>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</si>
  <si>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</si>
  <si>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</si>
  <si>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</si>
  <si>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</si>
  <si>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</si>
  <si>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</si>
  <si>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</si>
  <si>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</si>
  <si>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</si>
  <si>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</si>
  <si>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</si>
  <si>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</si>
  <si>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</si>
  <si>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</si>
  <si>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</si>
  <si>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</si>
  <si>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</si>
  <si>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</si>
  <si>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</si>
  <si>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</si>
  <si>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</si>
  <si>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</si>
  <si>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</si>
  <si>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</si>
  <si>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</si>
  <si>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</si>
  <si>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</si>
  <si>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</si>
  <si>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</si>
  <si>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</si>
  <si>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</si>
  <si>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</si>
  <si>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</si>
  <si>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</si>
  <si>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</si>
  <si>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</si>
  <si>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</si>
  <si>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</si>
  <si>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</si>
  <si>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</si>
  <si>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</si>
  <si>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</si>
  <si>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</si>
  <si>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</si>
  <si>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</si>
  <si>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</si>
  <si>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</si>
  <si>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</si>
  <si>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</si>
  <si>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</si>
  <si>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</si>
  <si>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</si>
  <si>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</si>
  <si>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</si>
  <si>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</si>
  <si>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</si>
  <si>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</si>
  <si>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</si>
  <si>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</si>
  <si>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</si>
  <si>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</si>
  <si>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</si>
  <si>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</si>
  <si>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</si>
  <si>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</si>
  <si>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</si>
  <si>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</si>
  <si>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</si>
  <si>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</si>
  <si>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</si>
  <si>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</si>
  <si>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</si>
  <si>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</si>
  <si>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</si>
  <si>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</si>
  <si>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</si>
  <si>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</si>
  <si>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</si>
  <si>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</si>
  <si>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</si>
  <si>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</si>
  <si>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</si>
  <si>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</si>
  <si>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</si>
  <si>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</si>
  <si>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</si>
  <si>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</si>
  <si>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</si>
  <si>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</si>
  <si>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</si>
  <si>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</si>
  <si>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</si>
  <si>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</si>
  <si>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</si>
  <si>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</si>
  <si>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</si>
  <si>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</si>
  <si>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</si>
  <si>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</si>
  <si>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</si>
  <si>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</si>
  <si>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</si>
  <si>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</si>
  <si>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</si>
  <si>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</si>
  <si>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</si>
  <si>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</si>
  <si>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</si>
  <si>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</si>
  <si>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</si>
  <si>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</si>
  <si>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</si>
  <si>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</si>
  <si>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</si>
  <si>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</si>
  <si>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</si>
  <si>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</si>
  <si>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</si>
  <si>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</si>
  <si>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</si>
  <si>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</si>
  <si>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</si>
  <si>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</si>
  <si>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</si>
  <si>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</si>
  <si>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</si>
  <si>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</si>
  <si>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</si>
  <si>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</si>
  <si>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</si>
  <si>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</si>
  <si>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</si>
  <si>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</si>
  <si>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</si>
  <si>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</si>
  <si>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</si>
  <si>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</si>
  <si>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</si>
  <si>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</si>
  <si>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</si>
  <si>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</si>
  <si>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</si>
  <si>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</si>
  <si>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</si>
  <si>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</si>
  <si>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</si>
  <si>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</si>
  <si>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</si>
  <si>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</si>
  <si>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</si>
  <si>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</si>
  <si>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</si>
  <si>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</si>
  <si>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</si>
  <si>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</si>
  <si>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</si>
  <si>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</si>
  <si>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</si>
  <si>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</si>
  <si>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</si>
  <si>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</si>
  <si>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</si>
  <si>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</si>
  <si>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</si>
  <si>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</si>
  <si>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</si>
  <si>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</si>
  <si>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</si>
  <si>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</si>
  <si>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</si>
  <si>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</si>
  <si>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</si>
  <si>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</si>
  <si>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</si>
  <si>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</si>
  <si>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</si>
  <si>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</si>
  <si>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</si>
  <si>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</si>
  <si>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</si>
  <si>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</si>
  <si>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</si>
  <si>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</si>
  <si>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</si>
  <si>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</si>
  <si>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</si>
  <si>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</si>
  <si>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</si>
  <si>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</si>
  <si>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</si>
  <si>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</si>
  <si>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</si>
  <si>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</si>
  <si>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</si>
  <si>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</si>
  <si>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</si>
  <si>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</si>
  <si>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</si>
  <si>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</si>
  <si>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</si>
  <si>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</si>
  <si>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</si>
  <si>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</si>
  <si>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</si>
  <si>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</si>
  <si>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</si>
  <si>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</si>
  <si>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</si>
  <si>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</si>
  <si>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</si>
  <si>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</si>
  <si>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</si>
  <si>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</si>
  <si>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</si>
  <si>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</si>
  <si>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</si>
  <si>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</si>
  <si>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</si>
  <si>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</si>
  <si>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</si>
  <si>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</si>
  <si>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</si>
  <si>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</si>
  <si>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</si>
  <si>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</si>
  <si>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</si>
  <si>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</si>
  <si>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</si>
  <si>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</si>
  <si>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</si>
  <si>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</si>
  <si>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</si>
  <si>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</si>
  <si>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</si>
  <si>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</si>
  <si>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</si>
  <si>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</si>
  <si>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</si>
  <si>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</si>
  <si>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</si>
  <si>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</si>
  <si>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</si>
  <si>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</si>
  <si>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</si>
  <si>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</si>
  <si>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</si>
  <si>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</si>
  <si>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</si>
  <si>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</si>
  <si>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</si>
  <si>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</si>
  <si>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</si>
  <si>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</si>
  <si>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</si>
  <si>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</si>
  <si>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</si>
  <si>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</si>
  <si>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</si>
  <si>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</si>
  <si>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</si>
  <si>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</si>
  <si>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</si>
  <si>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</si>
  <si>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</si>
  <si>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</si>
  <si>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</si>
  <si>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</si>
  <si>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</si>
  <si>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</si>
  <si>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</si>
  <si>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</si>
  <si>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</si>
  <si>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</si>
  <si>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</si>
  <si>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</si>
  <si>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</si>
  <si>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</si>
  <si>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</si>
  <si>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</si>
  <si>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</si>
  <si>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</si>
  <si>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</si>
  <si>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</si>
  <si>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</si>
  <si>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</si>
  <si>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</si>
  <si>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</si>
  <si>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</si>
  <si>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</si>
  <si>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</si>
  <si>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</si>
  <si>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</si>
  <si>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</si>
  <si>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</si>
  <si>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</si>
  <si>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</si>
  <si>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</si>
  <si>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</si>
  <si>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</si>
  <si>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</si>
  <si>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</si>
  <si>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</si>
  <si>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</si>
  <si>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</si>
  <si>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</si>
  <si>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</si>
  <si>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</si>
  <si>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</si>
  <si>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</si>
  <si>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</si>
  <si>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</si>
  <si>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</si>
  <si>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</si>
  <si>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</si>
  <si>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</si>
  <si>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</si>
  <si>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</si>
  <si>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</si>
  <si>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</si>
  <si>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</si>
  <si>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</si>
  <si>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</si>
  <si>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</si>
  <si>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</si>
  <si>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</si>
  <si>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</si>
  <si>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</si>
  <si>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</si>
  <si>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</si>
  <si>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</si>
  <si>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</si>
  <si>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</si>
  <si>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</si>
  <si>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</si>
  <si>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</si>
  <si>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</si>
  <si>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</si>
  <si>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</si>
  <si>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</si>
  <si>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</si>
  <si>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</si>
  <si>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</si>
  <si>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</si>
  <si>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</si>
  <si>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</si>
  <si>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</si>
  <si>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</si>
  <si>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</si>
  <si>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</si>
  <si>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</si>
  <si>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</si>
  <si>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</si>
  <si>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</si>
  <si>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</si>
  <si>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</si>
  <si>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</si>
  <si>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</si>
  <si>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</si>
  <si>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</si>
  <si>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</si>
  <si>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</si>
  <si>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</si>
  <si>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</si>
  <si>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</si>
  <si>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</si>
  <si>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</si>
  <si>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</si>
  <si>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</si>
  <si>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</si>
  <si>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</si>
  <si>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</si>
  <si>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</si>
  <si>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</si>
  <si>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</si>
  <si>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</si>
  <si>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</si>
  <si>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</si>
  <si>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</si>
  <si>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</si>
  <si>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</si>
  <si>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</si>
  <si>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</si>
  <si>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</si>
  <si>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</si>
  <si>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</si>
  <si>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</si>
  <si>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</si>
  <si>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</si>
  <si>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</si>
  <si>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</si>
  <si>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</si>
  <si>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</si>
  <si>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</si>
  <si>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</si>
  <si>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</si>
  <si>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</si>
  <si>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</si>
  <si>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</si>
  <si>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</si>
  <si>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</si>
  <si>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</si>
  <si>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</si>
  <si>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</si>
  <si>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</si>
  <si>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</si>
  <si>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</si>
  <si>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</si>
  <si>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</si>
  <si>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</si>
  <si>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</si>
  <si>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</si>
  <si>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</si>
  <si>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</si>
  <si>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</si>
  <si>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</si>
  <si>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</si>
  <si>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</si>
  <si>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</si>
  <si>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</si>
  <si>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</si>
  <si>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</si>
  <si>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</si>
  <si>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</si>
  <si>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</si>
  <si>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</si>
  <si>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</si>
  <si>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</si>
  <si>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</si>
  <si>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</si>
  <si>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</si>
  <si>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</si>
  <si>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</si>
  <si>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</si>
  <si>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</si>
  <si>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</si>
  <si>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</si>
  <si>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</si>
  <si>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</si>
  <si>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</si>
  <si>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</si>
  <si>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</si>
  <si>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</si>
  <si>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</si>
  <si>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</si>
  <si>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</si>
  <si>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</si>
  <si>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</si>
  <si>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</si>
  <si>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</si>
  <si>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</si>
  <si>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</si>
  <si>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</si>
  <si>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</si>
  <si>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</si>
  <si>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</si>
  <si>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</si>
  <si>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</si>
  <si>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</si>
  <si>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</si>
  <si>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</si>
  <si>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</si>
  <si>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</si>
  <si>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</si>
  <si>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</si>
  <si>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</si>
  <si>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</si>
  <si>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</si>
  <si>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</si>
  <si>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</si>
  <si>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</si>
  <si>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</si>
  <si>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</si>
  <si>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</si>
  <si>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</si>
  <si>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</si>
  <si>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</si>
  <si>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</si>
  <si>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</si>
  <si>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</si>
  <si>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</si>
  <si>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</si>
  <si>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</si>
  <si>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</si>
  <si>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</si>
  <si>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</si>
  <si>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</si>
  <si>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</si>
  <si>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</si>
  <si>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</si>
  <si>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</si>
  <si>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</si>
  <si>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</si>
  <si>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</si>
  <si>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</si>
  <si>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</si>
  <si>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</si>
  <si>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</si>
  <si>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</si>
  <si>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</si>
  <si>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</si>
  <si>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</si>
  <si>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</si>
  <si>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</si>
  <si>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</si>
  <si>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</si>
  <si>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</si>
  <si>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</si>
  <si>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</si>
  <si>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</si>
  <si>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</si>
  <si>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</si>
  <si>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</si>
  <si>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</si>
  <si>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</si>
  <si>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</si>
  <si>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</si>
  <si>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</si>
  <si>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</si>
  <si>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</si>
  <si>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</si>
  <si>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</si>
  <si>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</si>
  <si>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</si>
  <si>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</si>
  <si>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</si>
  <si>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</si>
  <si>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</si>
  <si>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</si>
  <si>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</si>
  <si>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</si>
  <si>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</si>
  <si>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</si>
  <si>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</si>
  <si>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</si>
  <si>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</si>
  <si>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</si>
  <si>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</si>
  <si>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</si>
  <si>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</si>
  <si>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</si>
  <si>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</si>
  <si>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</si>
  <si>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</si>
  <si>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</si>
  <si>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</si>
  <si>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</si>
  <si>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</si>
  <si>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</si>
  <si>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</si>
  <si>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</si>
  <si>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</si>
  <si>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</si>
  <si>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</si>
  <si>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</si>
  <si>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</si>
  <si>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</si>
  <si>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</si>
  <si>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</si>
  <si>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</si>
  <si>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</si>
  <si>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</si>
  <si>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</si>
  <si>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</si>
  <si>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</si>
  <si>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</si>
  <si>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</si>
  <si>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</si>
  <si>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</si>
  <si>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</si>
  <si>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</si>
  <si>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</si>
  <si>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</si>
  <si>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</si>
  <si>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</si>
  <si>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</si>
  <si>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</si>
  <si>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</si>
  <si>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</si>
  <si>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</si>
  <si>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</si>
  <si>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</si>
  <si>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</si>
  <si>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</si>
  <si>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</si>
  <si>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</si>
  <si>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</si>
  <si>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</si>
  <si>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</si>
  <si>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</si>
  <si>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</si>
  <si>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</si>
  <si>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</si>
  <si>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</si>
  <si>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</si>
  <si>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</si>
  <si>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</si>
  <si>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</si>
  <si>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</si>
  <si>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</si>
  <si>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</si>
  <si>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</si>
  <si>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</si>
  <si>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</si>
  <si>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</si>
  <si>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</si>
  <si>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</si>
  <si>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</si>
  <si>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</si>
  <si>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</si>
  <si>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</si>
  <si>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</si>
  <si>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</si>
  <si>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</si>
  <si>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</si>
  <si>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</si>
  <si>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</si>
  <si>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</si>
  <si>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</si>
  <si>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</si>
  <si>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</si>
  <si>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</si>
  <si>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</si>
  <si>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</si>
  <si>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</si>
  <si>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</si>
  <si>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</si>
  <si>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</si>
  <si>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</si>
  <si>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</si>
  <si>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</si>
  <si>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</si>
  <si>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</si>
  <si>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</si>
  <si>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</si>
  <si>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</si>
  <si>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</si>
  <si>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</si>
  <si>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</si>
  <si>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</si>
  <si>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</si>
  <si>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</si>
  <si>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</si>
  <si>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</si>
  <si>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</si>
  <si>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</si>
  <si>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</si>
  <si>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</si>
  <si>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</si>
  <si>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</si>
  <si>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</si>
  <si>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</si>
  <si>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</si>
  <si>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</si>
  <si>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</si>
  <si>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</si>
  <si>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</si>
  <si>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</si>
  <si>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</si>
  <si>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</si>
  <si>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</si>
  <si>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</si>
  <si>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</si>
  <si>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</si>
  <si>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</si>
  <si>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</si>
  <si>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</si>
  <si>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</si>
  <si>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</si>
  <si>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</si>
  <si>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</si>
  <si>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</si>
  <si>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</si>
  <si>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</si>
  <si>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</si>
  <si>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</si>
  <si>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</si>
  <si>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</si>
  <si>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</si>
  <si>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</si>
  <si>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</si>
  <si>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</si>
  <si>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</si>
  <si>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</si>
  <si>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</si>
  <si>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</si>
  <si>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</si>
  <si>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</si>
  <si>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</si>
  <si>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</si>
  <si>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</si>
  <si>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</si>
  <si>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</si>
  <si>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</si>
  <si>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</si>
  <si>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</si>
  <si>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</si>
  <si>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</si>
  <si>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</si>
  <si>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</si>
  <si>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</si>
  <si>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</si>
  <si>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</si>
  <si>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</si>
  <si>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</si>
  <si>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</si>
  <si>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</si>
  <si>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</si>
  <si>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</si>
  <si>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</si>
  <si>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</si>
  <si>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</si>
  <si>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</si>
  <si>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</si>
  <si>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</si>
  <si>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</si>
  <si>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</si>
  <si>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</si>
  <si>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</si>
  <si>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</si>
  <si>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</si>
  <si>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</si>
  <si>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</si>
  <si>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</si>
  <si>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</si>
  <si>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</si>
  <si>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</si>
  <si>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</si>
  <si>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</si>
  <si>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</si>
  <si>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</si>
  <si>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</si>
  <si>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</si>
  <si>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</si>
  <si>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</si>
  <si>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</si>
  <si>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</si>
  <si>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</si>
  <si>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</si>
  <si>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</si>
  <si>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</si>
  <si>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</si>
  <si>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</si>
  <si>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</si>
  <si>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</si>
  <si>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</si>
  <si>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</si>
  <si>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</si>
  <si>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</si>
  <si>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</si>
  <si>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</si>
  <si>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</si>
  <si>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</si>
  <si>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</si>
  <si>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</si>
  <si>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</si>
  <si>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</si>
  <si>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</si>
  <si>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</si>
  <si>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</si>
  <si>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</si>
  <si>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</si>
  <si>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</si>
  <si>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</si>
  <si>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</si>
  <si>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</si>
  <si>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</si>
  <si>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</si>
  <si>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</si>
  <si>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</si>
  <si>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</si>
  <si>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</si>
  <si>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</si>
  <si>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</si>
  <si>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</si>
  <si>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</si>
  <si>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</si>
  <si>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</si>
  <si>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</si>
  <si>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</si>
  <si>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</si>
  <si>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</si>
  <si>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</si>
  <si>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</si>
  <si>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</si>
  <si>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</si>
  <si>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</si>
  <si>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</si>
  <si>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</si>
  <si>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</si>
  <si>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</si>
  <si>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</si>
  <si>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</si>
  <si>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</si>
  <si>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</si>
  <si>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</si>
  <si>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</si>
  <si>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</si>
  <si>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</si>
  <si>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</si>
  <si>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</si>
  <si>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</si>
  <si>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</si>
  <si>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</si>
  <si>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</si>
  <si>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</si>
  <si>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</si>
  <si>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</si>
  <si>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</si>
  <si>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</si>
  <si>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</si>
  <si>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</si>
  <si>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</si>
  <si>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</si>
  <si>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</si>
  <si>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</si>
  <si>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</si>
  <si>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</si>
  <si>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</si>
  <si>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</si>
  <si>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</si>
  <si>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</si>
  <si>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</si>
  <si>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</si>
  <si>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</si>
  <si>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</si>
  <si>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</si>
  <si>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</si>
  <si>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</si>
  <si>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</si>
  <si>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</si>
  <si>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</si>
  <si>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</si>
  <si>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</si>
  <si>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</si>
  <si>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</si>
  <si>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</si>
  <si>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</si>
  <si>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</si>
  <si>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</si>
  <si>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</si>
  <si>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</si>
  <si>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</si>
  <si>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</si>
  <si>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</si>
  <si>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</si>
  <si>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</si>
  <si>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</si>
  <si>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</si>
  <si>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</si>
  <si>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</si>
  <si>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</si>
  <si>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</si>
  <si>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</si>
  <si>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</si>
  <si>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</si>
  <si>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</si>
  <si>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</si>
  <si>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</si>
  <si>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</si>
  <si>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</si>
  <si>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</si>
  <si>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</si>
  <si>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</si>
  <si>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</si>
  <si>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</si>
  <si>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</si>
  <si>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</si>
  <si>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</si>
  <si>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</si>
  <si>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</si>
  <si>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</si>
  <si>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</si>
  <si>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</si>
  <si>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</si>
  <si>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</si>
  <si>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</si>
  <si>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</si>
  <si>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</si>
  <si>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</si>
  <si>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</si>
  <si>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</si>
  <si>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</si>
  <si>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</si>
  <si>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</si>
  <si>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</si>
  <si>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</si>
  <si>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</si>
  <si>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</si>
  <si>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</si>
  <si>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</si>
  <si>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</si>
  <si>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</si>
  <si>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</si>
  <si>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</si>
  <si>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</si>
  <si>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</si>
  <si>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</si>
  <si>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</si>
  <si>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</si>
  <si>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</si>
  <si>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</si>
  <si>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</si>
  <si>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</si>
  <si>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</si>
  <si>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</si>
  <si>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</si>
  <si>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</si>
  <si>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</si>
  <si>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</si>
  <si>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</si>
  <si>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</si>
  <si>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</si>
  <si>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</si>
  <si>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</si>
  <si>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</si>
  <si>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</si>
  <si>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</si>
  <si>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</si>
  <si>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</si>
  <si>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</si>
  <si>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</si>
  <si>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</si>
  <si>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</si>
  <si>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</si>
  <si>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</si>
  <si>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</si>
  <si>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</si>
  <si>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</si>
  <si>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</si>
  <si>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</si>
  <si>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</si>
  <si>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</si>
  <si>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</si>
  <si>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</si>
  <si>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</si>
  <si>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</si>
  <si>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</si>
  <si>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</si>
  <si>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</si>
  <si>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</si>
  <si>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</si>
  <si>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</si>
  <si>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</si>
  <si>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</si>
  <si>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</si>
  <si>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</si>
  <si>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</si>
  <si>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</si>
  <si>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</si>
  <si>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</si>
  <si>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</si>
  <si>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</si>
  <si>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</si>
  <si>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</si>
  <si>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</si>
  <si>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</si>
  <si>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</si>
  <si>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</si>
  <si>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</si>
  <si>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</si>
  <si>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</si>
  <si>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</si>
  <si>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</si>
  <si>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</si>
  <si>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</si>
  <si>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</si>
  <si>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</si>
  <si>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</si>
  <si>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</si>
  <si>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</si>
  <si>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</si>
  <si>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</si>
  <si>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</si>
  <si>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</si>
  <si>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</si>
  <si>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</si>
  <si>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</si>
  <si>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</si>
  <si>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</si>
  <si>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</si>
  <si>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</si>
  <si>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</si>
  <si>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</si>
  <si>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</si>
  <si>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</si>
  <si>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</si>
  <si>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</si>
  <si>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</si>
  <si>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</si>
  <si>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</si>
  <si>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</si>
  <si>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</si>
  <si>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</si>
  <si>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</si>
  <si>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</si>
  <si>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</si>
  <si>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</si>
  <si>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</si>
  <si>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</si>
  <si>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</si>
  <si>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</si>
  <si>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</si>
  <si>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</si>
  <si>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</si>
  <si>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</si>
  <si>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</si>
  <si>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</si>
  <si>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</si>
  <si>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</si>
  <si>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</si>
  <si>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</si>
  <si>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</si>
  <si>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</si>
  <si>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</si>
  <si>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</si>
  <si>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</si>
  <si>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</si>
  <si>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</si>
  <si>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</si>
  <si>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</si>
  <si>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</si>
  <si>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</si>
  <si>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</si>
  <si>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</si>
  <si>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</si>
  <si>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</si>
  <si>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</si>
  <si>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</si>
  <si>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</si>
  <si>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</si>
  <si>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</si>
  <si>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</si>
  <si>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</si>
  <si>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</si>
  <si>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</si>
  <si>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</si>
  <si>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</si>
  <si>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</si>
  <si>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</si>
  <si>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</si>
  <si>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</si>
  <si>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</si>
  <si>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</si>
  <si>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</si>
  <si>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</si>
  <si>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</si>
  <si>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</si>
  <si>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</si>
  <si>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</si>
  <si>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</si>
  <si>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</si>
  <si>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</si>
  <si>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</si>
  <si>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</si>
  <si>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</si>
  <si>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</si>
  <si>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</si>
  <si>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</si>
  <si>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</si>
  <si>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</si>
  <si>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</si>
  <si>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</si>
  <si>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</si>
  <si>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</si>
  <si>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</si>
  <si>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</si>
  <si>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</si>
  <si>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</si>
  <si>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</si>
  <si>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</si>
  <si>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</si>
  <si>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</si>
  <si>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</si>
  <si>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</si>
  <si>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</si>
  <si>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</si>
  <si>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</si>
  <si>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</si>
  <si>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</si>
  <si>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</si>
  <si>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</si>
  <si>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</si>
  <si>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</si>
  <si>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</si>
  <si>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</si>
  <si>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</si>
  <si>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</si>
  <si>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</si>
  <si>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</si>
  <si>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</si>
  <si>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</si>
  <si>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</si>
  <si>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</si>
  <si>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</si>
  <si>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</si>
  <si>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</si>
  <si>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</si>
  <si>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</si>
  <si>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</si>
  <si>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</si>
  <si>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</si>
  <si>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</si>
  <si>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</si>
  <si>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</si>
  <si>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</si>
  <si>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</si>
  <si>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</si>
  <si>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</si>
  <si>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</si>
  <si>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</si>
  <si>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</si>
  <si>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</si>
  <si>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</si>
  <si>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</si>
  <si>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</si>
  <si>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</si>
  <si>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</si>
  <si>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</si>
  <si>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</si>
  <si>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</si>
  <si>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</si>
  <si>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</si>
  <si>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</si>
  <si>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</si>
  <si>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</si>
  <si>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</si>
  <si>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</si>
  <si>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</si>
  <si>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</si>
  <si>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</si>
  <si>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</si>
  <si>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</si>
  <si>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</si>
  <si>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</si>
  <si>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</si>
  <si>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</si>
  <si>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</si>
  <si>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</si>
  <si>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</si>
  <si>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</si>
  <si>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</si>
  <si>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</si>
  <si>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</si>
  <si>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</si>
  <si>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</si>
  <si>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</si>
  <si>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</si>
  <si>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</si>
  <si>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</si>
  <si>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</si>
  <si>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</si>
  <si>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</si>
  <si>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</si>
  <si>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</si>
  <si>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</si>
  <si>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</si>
  <si>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</si>
  <si>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</si>
  <si>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</si>
  <si>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</si>
  <si>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</si>
  <si>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</si>
  <si>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</si>
  <si>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</si>
  <si>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</si>
  <si>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</si>
  <si>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</si>
  <si>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</si>
  <si>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</si>
  <si>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</si>
  <si>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</si>
  <si>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</si>
  <si>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</si>
  <si>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</si>
  <si>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</si>
  <si>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</si>
  <si>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</si>
  <si>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</si>
  <si>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</si>
  <si>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</si>
  <si>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</si>
  <si>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</si>
  <si>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</si>
  <si>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</si>
  <si>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</si>
  <si>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</si>
  <si>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</si>
  <si>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</si>
  <si>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</si>
  <si>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</si>
  <si>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</si>
  <si>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</si>
  <si>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</si>
  <si>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</si>
  <si>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</si>
  <si>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</si>
  <si>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</si>
  <si>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</si>
  <si>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</si>
  <si>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</si>
  <si>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</si>
  <si>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</si>
  <si>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</si>
  <si>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</si>
  <si>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</si>
  <si>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</si>
  <si>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</si>
  <si>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</si>
  <si>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</si>
  <si>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</si>
  <si>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</si>
  <si>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</si>
  <si>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</si>
  <si>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</si>
  <si>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</si>
  <si>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</si>
  <si>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</si>
  <si>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</si>
  <si>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</si>
  <si>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</si>
  <si>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</si>
  <si>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</si>
  <si>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</si>
  <si>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</si>
  <si>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</si>
  <si>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</si>
  <si>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</si>
  <si>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</si>
  <si>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</si>
  <si>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</si>
  <si>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</si>
  <si>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</si>
  <si>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</si>
  <si>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</si>
  <si>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</si>
  <si>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</si>
  <si>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</si>
  <si>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</si>
  <si>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</si>
  <si>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</si>
  <si>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</si>
  <si>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</si>
  <si>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</si>
  <si>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</si>
  <si>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</si>
  <si>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</si>
  <si>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</si>
  <si>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</si>
  <si>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</si>
  <si>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</si>
  <si>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</si>
  <si>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</si>
  <si>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</si>
  <si>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</si>
  <si>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</si>
  <si>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</si>
  <si>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</si>
  <si>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</si>
  <si>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</si>
  <si>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</si>
  <si>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</si>
  <si>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</si>
  <si>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</si>
  <si>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</si>
  <si>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</si>
  <si>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</si>
  <si>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</si>
  <si>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</si>
  <si>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</si>
  <si>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</si>
  <si>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</si>
  <si>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</si>
  <si>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</si>
  <si>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</si>
  <si>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</si>
  <si>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</si>
  <si>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</si>
  <si>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</si>
  <si>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</si>
  <si>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</si>
  <si>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</si>
  <si>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</si>
  <si>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</si>
  <si>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</si>
  <si>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</si>
  <si>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</si>
  <si>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</si>
  <si>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</si>
  <si>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</si>
  <si>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</si>
  <si>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</si>
  <si>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</si>
  <si>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</si>
  <si>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</si>
  <si>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</si>
  <si>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</si>
  <si>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</si>
  <si>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</si>
  <si>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</si>
  <si>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</si>
  <si>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</si>
  <si>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</si>
  <si>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</si>
  <si>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</si>
  <si>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</si>
  <si>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</si>
  <si>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</si>
  <si>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</si>
  <si>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</si>
  <si>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</si>
  <si>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</si>
  <si>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</si>
  <si>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</si>
  <si>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</si>
  <si>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</si>
  <si>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</si>
  <si>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</si>
  <si>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</si>
  <si>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</si>
  <si>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</si>
  <si>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</si>
  <si>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</si>
  <si>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</si>
  <si>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</si>
  <si>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</si>
  <si>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</si>
  <si>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</si>
  <si>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</si>
  <si>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</si>
  <si>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</si>
  <si>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</si>
  <si>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</si>
  <si>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</si>
  <si>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</si>
  <si>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</si>
  <si>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</si>
  <si>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</si>
  <si>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</si>
  <si>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</si>
  <si>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</si>
  <si>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</si>
  <si>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</si>
  <si>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</si>
  <si>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</si>
  <si>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</si>
  <si>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</si>
  <si>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</si>
  <si>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</si>
  <si>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</si>
  <si>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</si>
  <si>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</si>
  <si>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</si>
  <si>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</si>
  <si>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</si>
  <si>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</si>
  <si>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</si>
  <si>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</si>
  <si>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</si>
  <si>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</si>
  <si>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</si>
  <si>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</si>
  <si>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</si>
  <si>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</si>
  <si>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</si>
  <si>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</si>
  <si>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</si>
  <si>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</si>
  <si>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</si>
  <si>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</si>
  <si>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</si>
  <si>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</si>
  <si>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</si>
  <si>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</si>
  <si>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</si>
  <si>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</si>
  <si>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</si>
  <si>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</si>
  <si>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</si>
  <si>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</si>
  <si>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</si>
  <si>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</si>
  <si>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</si>
  <si>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</si>
  <si>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</si>
  <si>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</si>
  <si>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</si>
  <si>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</si>
  <si>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</si>
  <si>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</si>
  <si>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</si>
  <si>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</si>
  <si>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</si>
  <si>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</si>
  <si>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</si>
  <si>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</si>
  <si>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</si>
  <si>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</si>
  <si>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</si>
  <si>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</si>
  <si>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</si>
  <si>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</si>
  <si>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</si>
  <si>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</si>
  <si>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</si>
  <si>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</si>
  <si>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</si>
  <si>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</si>
  <si>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</si>
  <si>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</si>
  <si>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</si>
  <si>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</si>
  <si>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</si>
  <si>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</si>
  <si>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</si>
  <si>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</si>
  <si>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</si>
  <si>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</si>
  <si>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</si>
  <si>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</si>
  <si>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</si>
  <si>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</si>
  <si>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</si>
  <si>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</si>
  <si>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</si>
  <si>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</si>
  <si>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</si>
  <si>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</si>
  <si>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</si>
  <si>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</si>
  <si>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</si>
  <si>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</si>
  <si>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</si>
  <si>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</si>
  <si>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</si>
  <si>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</si>
  <si>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</si>
  <si>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</si>
  <si>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</si>
  <si>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</si>
  <si>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</si>
  <si>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</si>
  <si>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</si>
  <si>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</si>
  <si>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</si>
  <si>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</si>
  <si>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</si>
  <si>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</si>
  <si>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</si>
  <si>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</si>
  <si>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</si>
  <si>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</si>
  <si>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</si>
  <si>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</si>
  <si>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</si>
  <si>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</si>
  <si>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</si>
  <si>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</si>
  <si>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</si>
  <si>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</si>
  <si>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</si>
  <si>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</si>
  <si>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</si>
  <si>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</si>
  <si>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</si>
  <si>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</si>
  <si>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</si>
  <si>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</si>
  <si>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</si>
  <si>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</si>
  <si>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</si>
  <si>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</si>
  <si>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</si>
  <si>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</si>
  <si>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</si>
  <si>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</si>
  <si>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</si>
  <si>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</si>
  <si>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</si>
  <si>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</si>
  <si>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</si>
  <si>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</si>
  <si>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</si>
  <si>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</si>
  <si>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</si>
  <si>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</si>
  <si>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</si>
  <si>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</si>
  <si>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</si>
  <si>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</si>
  <si>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</si>
  <si>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</si>
  <si>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</si>
  <si>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</si>
  <si>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</si>
  <si>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</si>
  <si>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</si>
  <si>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</si>
  <si>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</si>
  <si>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</si>
  <si>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</si>
  <si>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</si>
  <si>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</si>
  <si>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</si>
  <si>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</si>
  <si>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</si>
  <si>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</si>
  <si>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</si>
  <si>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</si>
  <si>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</si>
  <si>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</si>
  <si>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</si>
  <si>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</si>
  <si>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</si>
  <si>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</si>
  <si>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</si>
  <si>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</si>
  <si>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</si>
  <si>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</si>
  <si>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</si>
  <si>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</si>
  <si>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</si>
  <si>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</si>
  <si>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</si>
  <si>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</si>
  <si>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</si>
  <si>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</si>
  <si>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</si>
  <si>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</si>
  <si>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</si>
  <si>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</si>
  <si>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</si>
  <si>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</si>
  <si>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</si>
  <si>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</si>
  <si>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</si>
  <si>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</si>
  <si>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</si>
  <si>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</si>
  <si>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</si>
  <si>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</si>
  <si>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</si>
  <si>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</si>
  <si>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</si>
  <si>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</si>
  <si>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</si>
  <si>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</si>
  <si>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</si>
  <si>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</si>
  <si>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</si>
  <si>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</si>
  <si>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</si>
  <si>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</si>
  <si>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</si>
  <si>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</si>
  <si>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</si>
  <si>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</si>
  <si>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</si>
  <si>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</si>
  <si>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</si>
  <si>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</si>
  <si>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</si>
  <si>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</si>
  <si>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</si>
  <si>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</si>
  <si>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</si>
  <si>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</si>
  <si>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</si>
  <si>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</si>
  <si>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</si>
  <si>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</si>
  <si>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</si>
  <si>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</si>
  <si>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</si>
  <si>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</si>
  <si>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</si>
  <si>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</si>
  <si>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</si>
  <si>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</si>
  <si>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</si>
  <si>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</si>
  <si>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</si>
  <si>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</si>
  <si>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</si>
  <si>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</si>
  <si>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</si>
  <si>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</si>
  <si>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</si>
  <si>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</si>
  <si>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</si>
  <si>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</si>
  <si>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</si>
  <si>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</si>
  <si>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</si>
  <si>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</si>
  <si>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</si>
  <si>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</si>
  <si>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</si>
  <si>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</si>
  <si>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</si>
  <si>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</si>
  <si>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</si>
  <si>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</si>
  <si>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</si>
  <si>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</si>
  <si>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</si>
  <si>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</si>
  <si>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</si>
  <si>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</si>
  <si>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</si>
  <si>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</si>
  <si>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</si>
  <si>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</si>
  <si>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</si>
  <si>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</si>
  <si>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</si>
  <si>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</si>
  <si>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</si>
  <si>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</si>
  <si>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</si>
  <si>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</si>
  <si>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</si>
  <si>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</si>
  <si>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</si>
  <si>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</si>
  <si>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</si>
  <si>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</si>
  <si>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</si>
  <si>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</si>
  <si>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</si>
  <si>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</si>
  <si>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</si>
  <si>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</si>
  <si>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</si>
  <si>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</si>
  <si>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</si>
  <si>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</si>
  <si>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</si>
  <si>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</si>
  <si>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</si>
  <si>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</si>
  <si>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</si>
  <si>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</si>
  <si>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</si>
  <si>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</si>
  <si>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</si>
  <si>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</si>
  <si>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</si>
  <si>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</si>
  <si>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</si>
  <si>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</si>
  <si>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</si>
  <si>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</si>
  <si>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</si>
  <si>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</si>
  <si>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</si>
  <si>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</si>
  <si>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</si>
  <si>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</si>
  <si>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</si>
  <si>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</si>
  <si>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</si>
  <si>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</si>
  <si>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</si>
  <si>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</si>
  <si>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</si>
  <si>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</si>
  <si>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</si>
  <si>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</si>
  <si>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</si>
  <si>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</si>
  <si>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</si>
  <si>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</si>
  <si>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</si>
  <si>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</si>
  <si>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</si>
  <si>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</si>
  <si>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</si>
  <si>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</si>
  <si>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</si>
  <si>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</si>
  <si>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</si>
  <si>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</si>
  <si>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</si>
  <si>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</si>
  <si>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</si>
  <si>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</si>
  <si>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</si>
  <si>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</si>
  <si>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</si>
  <si>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</si>
  <si>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</si>
  <si>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</si>
  <si>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</si>
  <si>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</si>
  <si>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</si>
  <si>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</si>
  <si>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</si>
  <si>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</si>
  <si>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</si>
  <si>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</si>
  <si>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</si>
  <si>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</si>
  <si>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</si>
  <si>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</si>
  <si>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</si>
  <si>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</si>
  <si>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</si>
  <si>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</si>
  <si>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</si>
  <si>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</si>
  <si>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</si>
  <si>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</si>
  <si>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</si>
  <si>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</si>
  <si>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</si>
  <si>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</si>
  <si>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</si>
  <si>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</si>
  <si>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</si>
  <si>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</si>
  <si>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</si>
  <si>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</si>
  <si>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</si>
  <si>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</si>
  <si>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</si>
  <si>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</si>
  <si>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</si>
  <si>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</si>
  <si>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</si>
  <si>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</si>
  <si>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</si>
  <si>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</si>
  <si>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</si>
  <si>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</si>
  <si>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</si>
  <si>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</si>
  <si>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</si>
  <si>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</si>
  <si>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</si>
  <si>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</si>
  <si>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</si>
  <si>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</si>
  <si>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</si>
  <si>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</si>
  <si>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</si>
  <si>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</si>
  <si>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</si>
  <si>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</si>
  <si>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</si>
  <si>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</si>
  <si>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</si>
  <si>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</si>
  <si>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</si>
  <si>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</si>
  <si>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</si>
  <si>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</si>
  <si>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</si>
  <si>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</si>
  <si>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</si>
  <si>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</si>
  <si>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</si>
  <si>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</si>
  <si>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</si>
  <si>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</si>
  <si>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</si>
  <si>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</si>
  <si>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</si>
  <si>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</si>
  <si>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</si>
  <si>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</si>
  <si>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</si>
  <si>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</si>
  <si>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</si>
  <si>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</si>
  <si>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</si>
  <si>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</si>
  <si>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</si>
  <si>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</si>
  <si>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</si>
  <si>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</si>
  <si>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</si>
  <si>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</si>
  <si>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</si>
  <si>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</si>
  <si>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</si>
  <si>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</si>
  <si>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</si>
  <si>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</si>
  <si>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</si>
  <si>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</si>
  <si>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</si>
  <si>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</si>
  <si>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</si>
  <si>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</si>
  <si>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</si>
  <si>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</si>
  <si>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</si>
  <si>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</si>
  <si>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</si>
  <si>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</si>
  <si>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</si>
  <si>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</si>
  <si>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</si>
  <si>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</si>
  <si>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</si>
  <si>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</si>
  <si>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</si>
  <si>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</si>
  <si>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</si>
  <si>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</si>
  <si>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</si>
  <si>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</si>
  <si>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</si>
  <si>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</si>
  <si>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</si>
  <si>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</si>
  <si>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</si>
  <si>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</si>
  <si>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</si>
  <si>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</si>
  <si>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</si>
  <si>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</si>
  <si>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</si>
  <si>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</si>
  <si>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</si>
  <si>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</si>
  <si>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</si>
  <si>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</si>
  <si>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</si>
  <si>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</si>
  <si>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</si>
  <si>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</si>
  <si>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</si>
  <si>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</si>
  <si>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</si>
  <si>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</si>
  <si>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</si>
  <si>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</si>
  <si>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</si>
  <si>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</si>
  <si>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</si>
  <si>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</si>
  <si>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</si>
  <si>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</si>
  <si>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</si>
  <si>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</si>
  <si>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</si>
  <si>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</si>
  <si>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</si>
  <si>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</si>
  <si>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</si>
  <si>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</si>
  <si>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</si>
  <si>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</si>
  <si>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</si>
  <si>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</si>
  <si>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</si>
  <si>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</si>
  <si>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</si>
  <si>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</si>
  <si>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</si>
  <si>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</si>
  <si>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</si>
  <si>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</si>
  <si>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</si>
  <si>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</si>
  <si>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</si>
  <si>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</si>
  <si>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</si>
  <si>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</si>
  <si>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</si>
  <si>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</si>
  <si>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</si>
  <si>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</si>
  <si>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</si>
  <si>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</si>
  <si>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</si>
  <si>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</si>
  <si>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</si>
  <si>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</si>
  <si>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</si>
  <si>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</si>
  <si>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</si>
  <si>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</si>
  <si>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</si>
  <si>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</si>
  <si>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</si>
  <si>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</si>
  <si>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</si>
  <si>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</si>
  <si>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</si>
  <si>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</si>
  <si>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</si>
  <si>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</si>
  <si>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</si>
  <si>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</si>
  <si>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</si>
  <si>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</si>
  <si>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</si>
  <si>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</si>
  <si>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</si>
  <si>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</si>
  <si>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</si>
  <si>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</si>
  <si>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</si>
  <si>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</si>
  <si>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</si>
  <si>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</si>
  <si>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</si>
  <si>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</si>
  <si>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</si>
  <si>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</si>
  <si>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</si>
  <si>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</si>
  <si>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</si>
  <si>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</si>
  <si>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</si>
  <si>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</si>
  <si>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</si>
  <si>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</si>
  <si>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</si>
  <si>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</si>
  <si>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</si>
  <si>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</si>
  <si>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</si>
  <si>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</si>
  <si>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</si>
  <si>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</si>
  <si>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</si>
  <si>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</si>
  <si>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</si>
  <si>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</si>
  <si>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</si>
  <si>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</si>
  <si>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</si>
  <si>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</si>
  <si>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</si>
  <si>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</si>
  <si>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</si>
  <si>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</si>
  <si>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</si>
  <si>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</si>
  <si>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</si>
  <si>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</si>
  <si>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</si>
  <si>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</si>
  <si>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</si>
  <si>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</si>
  <si>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</si>
  <si>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</si>
  <si>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</si>
  <si>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</si>
  <si>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</si>
  <si>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</si>
  <si>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</si>
  <si>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</si>
  <si>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</si>
  <si>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</si>
  <si>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</si>
  <si>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</si>
  <si>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</si>
  <si>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</si>
  <si>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</si>
  <si>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</si>
  <si>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</si>
  <si>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</si>
  <si>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</si>
  <si>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</si>
  <si>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</si>
  <si>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</si>
  <si>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</si>
  <si>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</si>
  <si>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</si>
  <si>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</si>
  <si>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</si>
  <si>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</si>
  <si>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</si>
  <si>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</si>
  <si>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</si>
  <si>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</si>
  <si>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</si>
  <si>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</si>
  <si>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</si>
  <si>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</si>
  <si>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</si>
  <si>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</si>
  <si>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</si>
  <si>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</si>
  <si>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</si>
  <si>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</si>
  <si>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</si>
  <si>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</si>
  <si>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</si>
  <si>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</si>
  <si>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</si>
  <si>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</si>
  <si>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</si>
  <si>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</si>
  <si>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</si>
  <si>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</si>
  <si>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</si>
  <si>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</si>
  <si>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</si>
  <si>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</si>
  <si>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</si>
  <si>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</si>
  <si>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</si>
  <si>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</si>
  <si>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</si>
  <si>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</si>
  <si>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</si>
  <si>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</si>
  <si>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</si>
  <si>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</si>
  <si>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</si>
  <si>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</si>
  <si>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</si>
  <si>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</si>
  <si>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</si>
  <si>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</si>
  <si>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</si>
  <si>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</si>
  <si>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</si>
  <si>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</si>
  <si>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</si>
  <si>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</si>
  <si>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</si>
  <si>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</si>
  <si>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</si>
  <si>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</si>
  <si>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</si>
  <si>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</si>
  <si>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</si>
  <si>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</si>
  <si>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</si>
  <si>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</si>
  <si>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</si>
  <si>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</si>
  <si>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</si>
  <si>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</si>
  <si>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</si>
  <si>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</si>
  <si>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</si>
  <si>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</si>
  <si>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</si>
  <si>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</si>
  <si>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</si>
  <si>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</si>
  <si>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</si>
  <si>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</si>
  <si>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</si>
  <si>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</si>
  <si>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</si>
  <si>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</si>
  <si>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</si>
  <si>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</si>
  <si>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</si>
  <si>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</si>
  <si>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</si>
  <si>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</si>
  <si>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</si>
  <si>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</si>
  <si>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</si>
  <si>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</si>
  <si>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</si>
  <si>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</si>
  <si>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</si>
  <si>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</si>
  <si>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</si>
  <si>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</si>
  <si>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</si>
  <si>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</si>
  <si>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</si>
  <si>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</si>
  <si>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</si>
  <si>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</si>
  <si>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</si>
  <si>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</si>
  <si>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</si>
  <si>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</si>
  <si>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</si>
  <si>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</si>
  <si>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</si>
  <si>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</si>
  <si>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</si>
  <si>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</si>
  <si>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</si>
  <si>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</si>
  <si>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</si>
  <si>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</si>
  <si>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</si>
  <si>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</si>
  <si>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</si>
  <si>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</si>
  <si>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</si>
  <si>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</si>
  <si>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</si>
  <si>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</si>
  <si>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</si>
  <si>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</si>
  <si>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</si>
  <si>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</si>
  <si>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</si>
  <si>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</si>
  <si>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</si>
  <si>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</si>
  <si>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</si>
  <si>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</si>
  <si>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</si>
  <si>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</si>
  <si>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</si>
  <si>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</si>
  <si>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</si>
  <si>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</si>
  <si>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</si>
  <si>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</si>
  <si>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</si>
  <si>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</si>
  <si>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</si>
  <si>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</si>
  <si>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</si>
  <si>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</si>
  <si>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</si>
  <si>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</si>
  <si>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</si>
  <si>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</si>
  <si>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</si>
  <si>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</si>
  <si>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</si>
  <si>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</si>
  <si>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</si>
  <si>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</si>
  <si>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</si>
  <si>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</si>
  <si>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</si>
  <si>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</si>
  <si>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</si>
  <si>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</si>
  <si>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</si>
  <si>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</si>
  <si>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</si>
  <si>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</si>
  <si>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</si>
  <si>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</si>
  <si>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</si>
  <si>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</si>
  <si>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</si>
  <si>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</si>
  <si>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</si>
  <si>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</si>
  <si>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</si>
  <si>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</si>
  <si>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</si>
  <si>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</si>
  <si>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</si>
  <si>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</si>
  <si>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</si>
  <si>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</si>
  <si>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</si>
  <si>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</si>
  <si>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</si>
  <si>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</si>
  <si>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</si>
  <si>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</si>
  <si>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</si>
  <si>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</si>
  <si>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</si>
  <si>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</si>
  <si>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</si>
  <si>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</si>
  <si>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</si>
  <si>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</si>
  <si>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</si>
  <si>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</si>
  <si>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</si>
  <si>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</si>
  <si>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</si>
  <si>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</si>
  <si>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</si>
  <si>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</si>
  <si>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</si>
  <si>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</si>
  <si>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</si>
  <si>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</si>
  <si>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</si>
  <si>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</si>
  <si>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</si>
  <si>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</si>
  <si>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</si>
  <si>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</si>
  <si>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</si>
  <si>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</si>
  <si>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</si>
  <si>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</si>
  <si>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</si>
  <si>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</si>
  <si>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</si>
  <si>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</si>
  <si>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</si>
  <si>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</si>
  <si>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</si>
  <si>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</si>
  <si>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</si>
  <si>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</si>
  <si>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</si>
  <si>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</si>
  <si>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</si>
  <si>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</si>
  <si>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</si>
  <si>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</si>
  <si>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</si>
  <si>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</si>
  <si>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</si>
  <si>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</si>
  <si>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</si>
  <si>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</si>
  <si>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</si>
  <si>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</si>
  <si>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</si>
  <si>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</si>
  <si>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</si>
  <si>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</si>
  <si>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</si>
  <si>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</si>
  <si>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</si>
  <si>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</si>
  <si>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</si>
  <si>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</si>
  <si>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</si>
  <si>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</si>
  <si>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</si>
  <si>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</si>
  <si>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</si>
  <si>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</si>
  <si>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</si>
  <si>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</si>
  <si>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</si>
  <si>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</si>
  <si>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</si>
  <si>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</si>
  <si>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</si>
  <si>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</si>
  <si>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</si>
  <si>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</si>
  <si>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</si>
  <si>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</si>
  <si>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</si>
  <si>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</si>
  <si>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</si>
  <si>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</si>
  <si>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</si>
  <si>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</si>
  <si>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</si>
  <si>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</si>
  <si>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</si>
  <si>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</si>
  <si>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</si>
  <si>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</si>
  <si>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</si>
  <si>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</si>
  <si>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</si>
  <si>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</si>
  <si>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</si>
  <si>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</si>
  <si>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</si>
  <si>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</si>
  <si>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</si>
  <si>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</si>
  <si>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</si>
  <si>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</si>
  <si>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</si>
  <si>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</si>
  <si>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</si>
  <si>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</si>
  <si>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</si>
  <si>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</si>
  <si>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</si>
  <si>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</si>
  <si>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</si>
  <si>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</si>
  <si>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</si>
  <si>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</si>
  <si>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</si>
  <si>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</si>
  <si>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</si>
  <si>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</si>
  <si>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</si>
  <si>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</si>
  <si>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</si>
  <si>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</si>
  <si>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</si>
  <si>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</si>
  <si>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</si>
  <si>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</si>
  <si>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</si>
  <si>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</si>
  <si>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</si>
  <si>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</si>
  <si>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</si>
  <si>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</si>
  <si>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</si>
  <si>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</si>
  <si>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</si>
  <si>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</si>
  <si>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</si>
  <si>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</si>
  <si>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</si>
  <si>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</si>
  <si>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</si>
  <si>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</si>
  <si>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</si>
  <si>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</si>
  <si>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</si>
  <si>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</si>
  <si>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</si>
  <si>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</si>
  <si>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</si>
  <si>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</si>
  <si>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</si>
  <si>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</si>
  <si>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</si>
  <si>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</si>
  <si>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</si>
  <si>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</si>
  <si>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</si>
  <si>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</si>
  <si>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</si>
  <si>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</si>
  <si>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</si>
  <si>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</si>
  <si>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</si>
  <si>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</si>
  <si>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</si>
  <si>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</si>
  <si>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</si>
  <si>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</si>
  <si>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</si>
  <si>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</si>
  <si>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</si>
  <si>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</si>
  <si>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</si>
  <si>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</si>
  <si>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</si>
  <si>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</si>
  <si>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</si>
  <si>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</si>
  <si>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</si>
  <si>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</si>
  <si>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</si>
  <si>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</si>
  <si>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</si>
  <si>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</si>
  <si>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</si>
  <si>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</si>
  <si>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</si>
  <si>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</si>
  <si>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</si>
  <si>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</si>
  <si>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</si>
  <si>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</si>
  <si>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</si>
  <si>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</si>
  <si>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</si>
  <si>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</si>
  <si>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</si>
  <si>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</si>
  <si>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</si>
  <si>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</si>
  <si>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</si>
  <si>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</si>
  <si>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</si>
  <si>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</si>
  <si>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</si>
  <si>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</si>
  <si>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</si>
  <si>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</si>
  <si>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</si>
  <si>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</si>
  <si>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</si>
  <si>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</si>
  <si>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</si>
  <si>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</si>
  <si>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</si>
  <si>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</si>
  <si>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</si>
  <si>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</si>
  <si>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</si>
  <si>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</si>
  <si>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</si>
  <si>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</si>
  <si>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</si>
  <si>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</si>
  <si>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</si>
  <si>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</si>
  <si>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</si>
  <si>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</si>
  <si>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</si>
  <si>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</si>
  <si>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</si>
  <si>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</si>
  <si>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</si>
  <si>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</si>
  <si>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</si>
  <si>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</si>
  <si>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</si>
  <si>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</si>
  <si>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</si>
  <si>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</si>
  <si>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</si>
  <si>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</si>
  <si>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</si>
  <si>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</si>
  <si>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</si>
  <si>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</si>
  <si>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</si>
  <si>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</si>
  <si>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</si>
  <si>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</si>
  <si>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</si>
  <si>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</si>
  <si>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</si>
  <si>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</si>
  <si>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</si>
  <si>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</si>
  <si>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</si>
  <si>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</si>
  <si>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</si>
  <si>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</si>
  <si>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</si>
  <si>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</si>
  <si>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</si>
  <si>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</si>
  <si>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</si>
  <si>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</si>
  <si>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</si>
  <si>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</si>
  <si>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</si>
  <si>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</si>
  <si>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</si>
  <si>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</si>
  <si>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</si>
  <si>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</si>
  <si>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</si>
  <si>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</si>
  <si>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</si>
  <si>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</si>
  <si>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</si>
  <si>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</si>
  <si>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</si>
  <si>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</si>
  <si>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</si>
  <si>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</si>
  <si>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</si>
  <si>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</si>
  <si>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</si>
  <si>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</si>
  <si>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</si>
  <si>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</si>
  <si>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</si>
  <si>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</si>
  <si>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</si>
  <si>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</si>
  <si>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</si>
  <si>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</si>
  <si>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</si>
  <si>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</si>
  <si>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</si>
  <si>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</si>
  <si>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</si>
  <si>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</si>
  <si>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</si>
  <si>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</si>
  <si>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</si>
  <si>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</si>
  <si>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</si>
  <si>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</si>
  <si>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</si>
  <si>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</si>
  <si>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</si>
  <si>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</si>
  <si>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</si>
  <si>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</si>
  <si>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</si>
  <si>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</si>
  <si>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</si>
  <si>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</si>
  <si>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</si>
  <si>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</si>
  <si>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</si>
  <si>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</si>
  <si>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</si>
  <si>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</si>
  <si>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</si>
  <si>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</si>
  <si>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</si>
  <si>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</si>
  <si>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</si>
  <si>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</si>
  <si>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</si>
  <si>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</si>
  <si>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</si>
  <si>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</si>
  <si>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</si>
  <si>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</si>
  <si>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</si>
  <si>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</si>
  <si>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</si>
  <si>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</si>
  <si>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</si>
  <si>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</si>
  <si>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</si>
  <si>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</si>
  <si>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</si>
  <si>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</si>
  <si>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</si>
  <si>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</si>
  <si>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</si>
  <si>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</si>
  <si>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</si>
  <si>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</si>
  <si>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</si>
  <si>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</si>
  <si>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</si>
  <si>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</si>
  <si>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</si>
  <si>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</si>
  <si>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</si>
  <si>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</si>
  <si>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</si>
  <si>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</si>
  <si>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</si>
  <si>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</si>
  <si>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</si>
  <si>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</si>
  <si>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</si>
  <si>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</si>
  <si>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</si>
  <si>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</si>
  <si>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</si>
  <si>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</si>
  <si>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</si>
  <si>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</si>
  <si>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</si>
  <si>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</si>
  <si>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</si>
  <si>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</si>
  <si>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</si>
  <si>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</si>
  <si>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</si>
  <si>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</si>
  <si>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</si>
  <si>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</si>
  <si>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</si>
  <si>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</si>
  <si>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</si>
  <si>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</si>
  <si>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</si>
  <si>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</si>
  <si>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</si>
  <si>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</si>
  <si>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</si>
  <si>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</si>
  <si>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</si>
  <si>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</si>
  <si>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</si>
  <si>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</si>
  <si>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</si>
  <si>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</si>
  <si>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</si>
  <si>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</si>
  <si>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</si>
  <si>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</si>
  <si>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</si>
  <si>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</si>
  <si>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</si>
  <si>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</si>
  <si>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</si>
  <si>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</si>
  <si>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</si>
  <si>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</si>
  <si>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</si>
  <si>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</si>
  <si>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</si>
  <si>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</si>
  <si>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</si>
  <si>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</si>
  <si>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</si>
  <si>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</si>
  <si>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</si>
  <si>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</si>
  <si>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</si>
  <si>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</si>
  <si>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</si>
  <si>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</si>
  <si>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</si>
  <si>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</si>
  <si>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</si>
  <si>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</si>
  <si>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</si>
  <si>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</si>
  <si>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</si>
  <si>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</si>
  <si>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</si>
  <si>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</si>
  <si>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</si>
  <si>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</si>
  <si>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</si>
  <si>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</si>
  <si>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</si>
  <si>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</si>
  <si>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</si>
  <si>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</si>
  <si>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</si>
  <si>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</si>
  <si>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</si>
  <si>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</si>
  <si>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</si>
  <si>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</si>
  <si>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</si>
  <si>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</si>
  <si>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</si>
  <si>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</si>
  <si>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</si>
  <si>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</si>
  <si>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</si>
  <si>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</si>
  <si>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</si>
  <si>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</si>
  <si>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</si>
  <si>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</si>
  <si>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</si>
  <si>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</si>
  <si>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</si>
  <si>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</si>
  <si>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</si>
  <si>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</si>
  <si>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</si>
  <si>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</si>
  <si>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</si>
  <si>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</si>
  <si>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</si>
  <si>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PCM-20251203-00001154</t>
  </si>
  <si>
    <t>EM team need 60 min</t>
  </si>
  <si>
    <t>PCM-20251203-00001075</t>
  </si>
  <si>
    <t xml:space="preserve">team on the way need 80 minutes </t>
  </si>
  <si>
    <t>PCM-20251203-00001090</t>
  </si>
  <si>
    <t>team on the way need 85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</si>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</sst>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331.64375393518276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45994.592179861109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45994.592179861109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45994.592179861109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45994.592179861109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45994.592179861109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45994.592179861109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45994.592179861109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45994.592179861109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45994.592179861109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45994.592179861109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45994.592179861109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45994.592179861109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45994.592179861109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45994.592179861109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45994.592179861109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45994.592179861109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45994.592179861109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45994.592179861109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45994.592179861109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45994.592179861109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45994.592179861109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45994.592179861109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45994.592179861109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45994.592179861109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45994.592179861109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45994.592179861109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45994.592179861109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45994.592179861109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45994.592179861109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45994.592179861109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45994.592179861109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45994.592179861109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45994.592179861109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45994.592179861109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45994.592179861109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45994.592179861109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45994.592179861109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45994.592179861109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45994.592179861109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45994.592179861109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45994.592179861109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45994.592179861109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45994.592179861109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45994.592179861109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45994.592179861109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45994.592179861109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45994.592179861109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45994.592179861109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45994.592179861109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45994.592179861109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45994.592179861109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45994.592179861109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45994.592179861109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45994.592179861109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45994.592179861109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45994.592179861109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45994.592179861109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45994.592179861109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45994.592179861109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45994.592179861109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45994.592179861109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45994.592179861109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45994.592179861109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45994.592179861109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45994.592179861109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45994.592179861109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45994.592179861109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45994.592179861109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45994.592179861109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45994.592179861109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45994.592179861109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45994.592179861109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45994.592179861109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45994.592179861109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45994.592179861109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45994.592179861109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45994.592179861109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45994.592179861109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45994.592179861109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45994.592179861109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45994.592179861109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45994.592179861109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45994.592179861109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45994.592179861109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45994.592179861109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45994.592179861109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45994.592179861109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45994.592179861109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45994.592179861109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45994.592179861109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45994.592179861109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45994.592179861109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45994.592179861109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45994.592179861109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45994.592179861109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45994.592179861109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45994.592179861109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45994.592179861109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45994.592179861109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45994.592179861109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45994.592179861109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45994.592179861109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45994.592179861109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45994.592179861109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45994.592179861109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45994.592179861109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45994.592179861109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45994.592179861109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45994.592179861109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45994.592179861109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45994.592179861109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45994.592179861109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45994.592179861109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45994.592179861109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45994.592179861109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45994.592179861109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45994.592179861109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45994.592179861109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45994.592179861109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45994.592179861109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45994.592179861109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45994.592179861109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45994.592179861109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45994.592179861109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45994.592179861109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45994.592179861109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45994.592179861109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45994.592179861109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45994.592179861109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45994.592179861109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45994.592179861109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45994.592179861109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45994.592179861109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45994.592179861109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45994.592179861109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45994.592179861109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45994.592179861109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45994.592179861109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45994.592179861109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45994.592179861109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45994.592179861109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45994.592179861109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45994.592179861109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45994.592179861109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45994.592179861109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45994.592179861109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45994.592179861109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45994.592179861109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45994.592179861109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45994.592179861109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45994.592179861109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45994.592179861109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45994.592179861109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45994.592179861109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45994.592179861109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45994.592179861109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45994.592179861109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45994.592179861109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45994.592179861109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45994.592179861109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45994.592179861109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45994.592179861109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45994.592179861109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45994.592179861109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45994.592179861109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45994.592179861109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45994.592179861109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45994.592179861109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45994.592179861109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45994.592179861109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45994.592179861109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45994.592179861109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45994.592179861109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45994.592179861109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45994.592179861109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45994.592179861109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45994.592179861109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45994.592179861109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45994.592179861109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45994.592179861109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45994.592179861109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45994.592179861109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45994.592179861109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45994.592179861109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45994.592179861109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45994.592179861109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45994.592179861109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45994.592179861109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45994.592179861109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45994.592179861109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45994.592179861109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45994.592179861109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45994.592179861109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45994.592179861109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45994.592179861109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45994.592179861109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45994.592179861109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45994.592179861109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45994.592179861109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45994.592179861109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45994.592179861109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45994.592179861109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45994.592179861109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45994.592179861109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45994.592179861109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45994.592179861109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169.59234189814742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10.204760879627429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1.9969212960859295E-2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45994.592179861109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45994.592179861109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45994.592179861109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45994.592179861109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45994.592179861109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45994.592179861109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45994.592179861109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45994.592179861109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45994.592179861109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45994.592179861109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45994.592179861109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45994.592179861109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45994.592179861109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45994.592179861109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45994.592179861109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45994.592179861109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45994.592179861109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45994.592179861109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45994.592179861109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45994.592179861109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45994.592179861109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45994.592179861109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45994.592179861109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45994.592179861109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45994.592179861109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45994.592179861109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45994.592179861109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45994.592179861109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45994.592179861109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45994.592179861109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45994.592179861109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45994.592179861109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6.717986110743368E-2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45994.592179861109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45994.592179861109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45994.592179861109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45994.592179861109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45994.592179861109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45994.592179861109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45994.592179861109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45994.592179861109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45994.592179861109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45994.592179861109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45994.592179861109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45994.592179861109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45994.592179861109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45994.592179861109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45994.592179861109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45994.592179861109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45994.592179861109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45994.592179861109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45994.592179861109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45994.592179861109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45994.592179861109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45994.592179861109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45994.592179861109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45994.592179861109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45994.592179861109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45994.592179861109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45994.592179861109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45994.592179861109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45994.592179861109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45994.592179861109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45994.592179861109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45994.592179861109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45994.592179861109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45994.592179861109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45994.592179861109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45994.592179861109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45994.592179861109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45994.592179861109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45994.592179861109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45994.592179861109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45994.592179861109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45994.592179861109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45994.592179861109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45994.592179861109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45994.592179861109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45994.592179861109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45994.592179861109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45994.592179861109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45994.592179861109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45994.592179861109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45994.592179861109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45994.592179861109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45994.592179861109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45994.592179861109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45994.592179861109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45994.592179861109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45994.592179861109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45994.592179861109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45994.592179861109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45994.592179861109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45994.592179861109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45994.592179861109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45994.592179861109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45994.592179861109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45994.592179861109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45994.592179861109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45994.592179861109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45994.592179861109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45994.592179861109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45994.592179861109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45994.592179861109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45994.592179861109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45994.592179861109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45994.592179861109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45994.592179861109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45994.592179861109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45994.592179861109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45994.592179861109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45994.592179861109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45994.592179861109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45994.592179861109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45994.592179861109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45994.592179861109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45994.592179861109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45994.592179861109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45994.592179861109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45994.592179861109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45994.592179861109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45994.592179861109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45994.592179861109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45994.592179861109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45994.592179861109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45994.592179861109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45994.592179861109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45994.592179861109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45994.592179861109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45994.592179861109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45994.592179861109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45994.592179861109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45994.592179861109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45994.592179861109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45994.592179861109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45994.592179861109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45994.592179861109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45994.592179861109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45994.592179861109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45994.592179861109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45994.592179861109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45994.592179861109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45994.592179861109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45994.592179861109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45994.592179861109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45994.592179861109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45994.592179861109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45994.592179861109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45994.592179861109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45994.592179861109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45994.592179861109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45994.592179861109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45994.592179861109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45994.592179861109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45994.592179861109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45994.592179861109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45994.592179861109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45994.592179861109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45994.592179861109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45994.592179861109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45994.592179861109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45994.592179861109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45994.592179861109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45994.592179861109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45994.592179861109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45994.592179861109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45994.592179861109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45994.592179861109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45994.592179861109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45994.592179861109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45994.592179861109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45994.592179861109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45994.592179861109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45994.592179861109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45994.592179861109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45994.592179861109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45994.592179861109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45994.592179861109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45994.592179861109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45994.592179861109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45994.592179861109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45994.592179861109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45994.592179861109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45994.592179861109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45994.592179861109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45994.592179861109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45994.592179861109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45994.592179861109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45994.592179861109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45994.592179861109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45994.592179861109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45994.592179861109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45994.592179861109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45994.592179861109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45994.592179861109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45994.592179861109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45994.592179861109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45994.592179861109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45994.592179861109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45994.592179861109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45994.592179861109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45994.592179861109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45994.592179861109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45994.592179861109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45994.592179861109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45994.592179861109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45994.592179861109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45994.592179861109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45994.592179861109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45994.592179861109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45994.592179861109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45994.592179861109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45994.592179861109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45994.592179861109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45994.592179861109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45994.592179861109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45994.592179861109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45994.592179861109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45994.592179861109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45994.592179861109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45994.592179861109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45994.592179861109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45994.592179861109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45994.592179861109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45994.592179861109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45994.592179861109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45994.592179861109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45994.592179861109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45994.592179861109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45994.592179861109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45994.592179861109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45994.592179861109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45994.592179861109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45994.592179861109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45994.592179861109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45994.592179861109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45994.592179861109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45994.592179861109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45994.592179861109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45994.592179861109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45994.592179861109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45994.592179861109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45994.592179861109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45994.592179861109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45994.592179861109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45994.592179861109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45994.592179861109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45994.592179861109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45994.592179861109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45994.592179861109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45994.592179861109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45994.592179861109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45994.592179861109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45994.592179861109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45994.592179861109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45994.592179861109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45994.592179861109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45994.592179861109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45994.592179861109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45994.592179861109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45994.592179861109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45994.592179861109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45994.592179861109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45994.592179861109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45994.592179861109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45994.592179861109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45994.592179861109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45994.592179861109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45994.592179861109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45994.592179861109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45994.592179861109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45994.592179861109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45994.592179861109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45994.592179861109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45994.592179861109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45994.592179861109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45994.592179861109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45994.592179861109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45994.592179861109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45994.592179861109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45994.592179861109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45994.592179861109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45994.592179861109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45994.592179861109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45994.592179861109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45994.592179861109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45994.592179861109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45994.592179861109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45994.592179861109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45994.592179861109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45994.592179861109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45994.592179861109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45994.592179861109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45994.592179861109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45994.592179861109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45994.592179861109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45994.592179861109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45994.592179861109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45994.592179861109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45994.592179861109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45994.592179861109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45994.592179861109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45994.592179861109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45994.592179861109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45994.592179861109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45994.592179861109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45994.592179861109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45994.592179861109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45994.592179861109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45994.592179861109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45994.592179861109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45994.592179861109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45994.592179861109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45994.592179861109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45994.592179861109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45994.592179861109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45994.592179861109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45994.592179861109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45994.592179861109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45994.592179861109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45994.592179861109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45994.592179861109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45994.592179861109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45994.592179861109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45994.592179861109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45994.592179861109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45994.592179861109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45994.592179861109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45994.592179861109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45994.592179861109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45994.592179861109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45994.592179861109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45994.592179861109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45994.592179861109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45994.592179861109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45994.592179861109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45994.592179861109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45994.592179861109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45994.592179861109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45994.592179861109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45994.592179861109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45994.592179861109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45994.592179861109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45994.592179861109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45994.592179861109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45994.592179861109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45994.592179861109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45994.592179861109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45994.592179861109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45994.592179861109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45994.592179861109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45994.592179861109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45994.592179861109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45994.592179861109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45994.592179861109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45994.592179861109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45994.592179861109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45994.592179861109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45994.592179861109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45994.592179861109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45994.592179861109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45994.592179861109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45994.592179861109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45994.592179861109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45994.592179861109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45994.592179861109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45994.592179861109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45994.592179861109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45994.592179861109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45994.592179861109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45994.592179861109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45994.592179861109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45994.592179861109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45994.592179861109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45994.592179861109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45994.592179861109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45994.592179861109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45994.592179861109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45994.592179861109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45994.592179861109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45994.592179861109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45994.592179861109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45994.592179861109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45994.592179861109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45994.592179861109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45994.592179861109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45994.592179861109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45994.592179861109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45994.592179861109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45994.592179861109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45994.592179861109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45994.592179861109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45994.592179861109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45994.592179861109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45994.592179861109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45994.592179861109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45994.592179861109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45994.592179861109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45994.592179861109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45994.592179861109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45994.592179861109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45994.592179861109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45994.592179861109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45994.592179861109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45994.592179861109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45994.592179861109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45994.592179861109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45994.592179861109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45994.592179861109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45994.592179861109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45994.592179861109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45994.592179861109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45994.592179861109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45994.592179861109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45994.592179861109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45994.592179861109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45994.592179861109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45994.592179861109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45994.592179861109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45994.592179861109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45994.592179861109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45994.592179861109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45994.592179861109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45994.592179861109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45994.592179861109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45994.592179861109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45994.592179861109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45994.592179861109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45994.592179861109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45994.592179861109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45994.592179861109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45994.592179861109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45994.592179861109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45994.592179861109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45994.592179861109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45994.592179861109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45994.592179861109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45994.592179861109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45994.592179861109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45994.592179861109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45994.592179861109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45994.592179861109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45994.592179861109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45994.592179861109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45994.592179861109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45994.592179861109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45994.592179861109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45994.592179861109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45994.592179861109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45994.592179861109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45994.592179861109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45994.592179861109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45994.592179861109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45994.592179861109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45994.592179861109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45994.592179861109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45994.592179861109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45994.592179861109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45994.592179861109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45994.592179861109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45994.592179861109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45994.592179861109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45994.592179861109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45994.592179861109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45994.592179861109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45994.592179861109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45994.592179861109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45994.592179861109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45994.592179861109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45994.592179861109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45994.592179861109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45994.592179861109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45994.592179861109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45994.592179861109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45994.592179861109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45994.592179861109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45994.592179861109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45994.592179861109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45994.592179861109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45994.592179861109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45994.592179861109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45994.592179861109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45994.592179861109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45994.592179861109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45994.592179861109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45994.592179861109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45994.592179861109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45994.592179861109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45994.592179861109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45994.592179861109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45994.592179861109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45994.592179861109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45994.592179861109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45994.592179861109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45994.592179861109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45994.592179861109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45994.592179861109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45994.592179861109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45994.592179861109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45994.592179861109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45994.592179861109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45994.592179861109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45994.592179861109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45994.592179861109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45994.592179861109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45994.592179861109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45994.592179861109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45994.592179861109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45994.592179861109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45994.592179861109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45994.592179861109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45994.592179861109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45994.592179861109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45994.592179861109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45994.592179861109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45994.592179861109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45994.592179861109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45994.592179861109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45994.592179861109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45994.592179861109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45994.592179861109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45994.592179861109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45994.592179861109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45994.592179861109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45994.592179861109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45994.592179861109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45994.592179861109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45994.592179861109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45994.592179861109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45994.592179861109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45994.592179861109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45994.592179861109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45994.592179861109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45994.592179861109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45994.592179861109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45994.592179861109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45994.592179861109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45994.592179861109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45994.592179861109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45994.592179861109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45994.592179861109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45994.592179861109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45994.592179861109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45994.592179861109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45994.592179861109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45994.592179861109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45994.592179861109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45994.592179861109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45994.592179861109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45994.592179861109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45994.592179861109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45994.592179861109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45994.592179861109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45994.592179861109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45994.592179861109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45994.592179861109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45994.592179861109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45994.592179861109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45994.592179861109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45994.592179861109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45994.592179861109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45994.592179861109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45994.592179861109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45994.592179861109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45994.592179861109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45994.592179861109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45994.592179861109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45994.592179861109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45994.592179861109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45994.592179861109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45994.592179861109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45994.592179861109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45994.592179861109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45994.592179861109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45994.592179861109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45994.592179861109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45994.592179861109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45994.592179861109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45994.592179861109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45994.592179861109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45994.592179861109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45994.592179861109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45994.592179861109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45994.592179861109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45994.592179861109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45994.592179861109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45994.592179861109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45994.592179861109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45994.592179861109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45994.592179861109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45994.592179861109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45994.592179861109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45994.592179861109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45994.592179861109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45994.592179861109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45994.592179861109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45994.592179861109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45994.592179861109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45994.592179861109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45994.592179861109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45994.592179861109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45994.592179861109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45994.592179861109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45994.592179861109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45994.592179861109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45994.592179861109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45994.592179861109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45994.592179861109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45994.592179861109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45994.592179861109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45994.592179861109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45994.592179861109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45994.592179861109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45994.592179861109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45994.592179861109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45994.592179861109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45994.592179861109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45994.592179861109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45994.592179861109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45994.592179861109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45994.592179861109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45994.592179861109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45994.592179861109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45994.592179861109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45994.592179861109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45994.592179861109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45994.592179861109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45994.592179861109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45994.592179861109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45994.592179861109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45994.592179861109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45994.592179861109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45994.592179861109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45994.592179861109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45994.592179861109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45994.592179861109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45994.592179861109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45994.592179861109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45994.592179861109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45994.592179861109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45994.592179861109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45994.592179861109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45994.592179861109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45994.592179861109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45994.592179861109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45994.592179861109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45994.592179861109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45994.592179861109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45994.592179861109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45994.592179861109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45994.592179861109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45994.592179861109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45994.592179861109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45994.592179861109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45994.592179861109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45994.592179861109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45994.592179861109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45994.592179861109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45994.592179861109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45994.592179861109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45994.592179861109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45994.592179861109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45994.592179861109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45994.592179861109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45994.592179861109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45994.592179861109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45994.592179861109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45994.592179861109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45994.592179861109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45994.592179861109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45994.592179861109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45994.592179861109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45994.592179861109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45994.592179861109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45994.592179861109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45994.592179861109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45994.592179861109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45994.592179861109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45994.592179861109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45994.592179861109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45994.592179861109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45994.592179861109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45994.592179861109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45994.592179861109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45994.592179861109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45994.592179861109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45994.592179861109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45994.592179861109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45994.592179861109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45994.592179861109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45994.592179861109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45994.592179861109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45994.592179861109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45994.592179861109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45994.592179861109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45994.592179861109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45994.592179861109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45994.592179861109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45994.592179861109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45994.592179861109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45994.592179861109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45994.592179861109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45994.592179861109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45994.592179861109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45994.592179861109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45994.592179861109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45994.592179861109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45994.592179861109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45994.592179861109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45994.592179861109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45994.592179861109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45994.592179861109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45994.592179861109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45994.592179861109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45994.592179861109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45994.592179861109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45994.592179861109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45994.592179861109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45994.592179861109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45994.592179861109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45994.592179861109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45994.592179861109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45994.592179861109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45994.592179861109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45994.592179861109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45994.592179861109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45994.592179861109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45994.592179861109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45994.592179861109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45994.592179861109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45994.592179861109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45994.592179861109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45994.592179861109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45994.592179861109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45994.592179861109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45994.592179861109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45994.592179861109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45994.592179861109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45994.592179861109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45994.592179861109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45994.592179861109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45994.592179861109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45994.592179861109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45994.592179861109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45994.592179861109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45994.592179861109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45994.592179861109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45994.592179861109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45994.592179861109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45994.592179861109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45994.592179861109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45994.592179861109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45994.592179861109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45994.592179861109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45994.592179861109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45994.592179861109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45994.592179861109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45994.592179861109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45994.592179861109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45994.592179861109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45994.592179861109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45994.592179861109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45994.592179861109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45994.592179861109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45994.592179861109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45994.592179861109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45994.592179861109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45994.592179861109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45994.592179861109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45994.592179861109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45994.592179861109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45994.592179861109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45994.592179861109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45994.592179861109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45994.592179861109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45994.592179861109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45994.592179861109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45994.592179861109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45994.592179861109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45994.592179861109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45994.592179861109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45994.592179861109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45994.592179861109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45994.592179861109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45994.592179861109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45994.592179861109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45994.592179861109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45994.592179861109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45994.592179861109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45994.592179861109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45994.592179861109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45994.592179861109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45994.592179861109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45994.592179861109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45994.592179861109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45994.592179861109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45994.592179861109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45994.592179861109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45994.592179861109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45994.592179861109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45994.592179861109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45994.592179861109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45994.592179861109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45994.592179861109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45994.592179861109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45994.592179861109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45994.592179861109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45994.592179861109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45994.592179861109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45994.592179861109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45994.592179861109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45994.592179861109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45994.592179861109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45994.592179861109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45994.592179861109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45994.592179861109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45994.592179861109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45994.592179861109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45994.592179861109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45994.592179861109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45994.592179861109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45994.592179861109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45994.592179861109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45994.592179861109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45994.592179861109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45994.592179861109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45994.592179861109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45994.592179861109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45994.592179861109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45994.592179861109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45994.592179861109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45994.592179861109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45994.592179861109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45994.592179861109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45994.592179861109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45994.592179861109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45994.592179861109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45994.592179861109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45994.592179861109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45994.592179861109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45994.592179861109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45994.592179861109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45994.592179861109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45994.592179861109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45994.592179861109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45994.592179861109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45994.592179861109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45994.592179861109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45994.592179861109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45994.592179861109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45994.592179861109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45994.592179861109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45994.592179861109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45994.592179861109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45994.592179861109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45994.592179861109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45994.592179861109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45994.592179861109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45994.592179861109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45994.592179861109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45994.592179861109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45994.592179861109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45994.592179861109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45994.592179861109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45994.592179861109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45994.592179861109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45994.592179861109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45994.592179861109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45994.592179861109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45994.592179861109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45994.592179861109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45994.592179861109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45994.592179861109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45994.592179861109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45994.592179861109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45994.592179861109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45994.592179861109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45994.592179861109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45994.592179861109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45994.592179861109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45994.592179861109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45994.592179861109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45994.592179861109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45994.592179861109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45994.592179861109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45994.592179861109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45994.592179861109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45994.592179861109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45994.592179861109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45994.592179861109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45994.592179861109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45994.592179861109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45994.592179861109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45994.592179861109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45994.592179861109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45994.592179861109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45994.592179861109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45994.592179861109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45994.592179861109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45994.592179861109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45994.592179861109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45994.592179861109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45994.592179861109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45994.592179861109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45994.592179861109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45994.592179861109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45994.592179861109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45994.592179861109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45994.592179861109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45994.592179861109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45994.592179861109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45994.592179861109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45994.592179861109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45994.592179861109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45994.592179861109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45994.592179861109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45994.592179861109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45994.592179861109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45994.592179861109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45994.592179861109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45994.592179861109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45994.592179861109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45994.592179861109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45994.592179861109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45994.592179861109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45994.592179861109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45994.592179861109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45994.592179861109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45994.592179861109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45994.592179861109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45994.592179861109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45994.592179861109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45994.592179861109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45994.592179861109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45994.592179861109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45994.592179861109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45994.592179861109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45994.592179861109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45994.592179861109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45994.592179861109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45994.592179861109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45994.592179861109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45994.592179861109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45994.592179861109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45994.592179861109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45994.592179861109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45994.592179861109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45994.592179861109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45994.592179861109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45994.592179861109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45994.592179861109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45994.592179861109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45994.592179861109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45994.592179861109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45994.592179861109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45994.592179861109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45994.592179861109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45994.592179861109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45994.592179861109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45994.592179861109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45994.592179861109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45994.592179861109</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291.1114622685127</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7.8233101849036757E-2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45994.592179861109</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45994.592179861109</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45994.592179861109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45994.592179861109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45994.592179861109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45994.592179861109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45994.592179861109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45994.592179861109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45994.592179861109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45994.592179861109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45994.592179861109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45994.592179861109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45994.592179861109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45994.592179861109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45994.592179861109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45994.592179861109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45994.592179861109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45994.592179861109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45994.592179861109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45994.592179861109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45994.592179861109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45994.592179861109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45994.592179861109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45994.592179861109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45994.592179861109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45994.592179861109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45994.592179861109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45994.592179861109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45994.592179861109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45994.592179861109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45994.592179861109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45994.592179861109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45994.592179861109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45994.592179861109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45994.592179861109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45994.592179861109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45994.592179861109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45994.592179861109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45994.592179861109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45994.592179861109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45994.592179861109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45994.592179861109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45994.592179861109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45994.592179861109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45994.592179861109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45994.592179861109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45994.592179861109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45994.592179861109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45994.592179861109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45994.592179861109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45994.592179861109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45994.592179861109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45994.592179861109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45994.592179861109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45994.592179861109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45994.592179861109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45994.592179861109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45994.592179861109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45994.592179861109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45994.592179861109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45994.592179861109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45994.592179861109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45994.592179861109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45994.592179861109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45994.592179861109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45994.592179861109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45994.592179861109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45994.592179861109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45994.592179861109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45994.592179861109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45994.592179861109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45994.592179861109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45994.592179861109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45994.592179861109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45994.592179861109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45994.592179861109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45994.592179861109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45994.592179861109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45994.592179861109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45994.592179861109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45994.592179861109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45994.592179861109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45994.592179861109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45994.592179861109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45994.592179861109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45994.592179861109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45994.592179861109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45994.592179861109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45994.592179861109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45994.592179861109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45994.592179861109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45994.592179861109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45994.592179861109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45994.592179861109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45994.592179861109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45994.592179861109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45994.592179861109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45994.592179861109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45994.592179861109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45994.592179861109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45994.592179861109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45994.592179861109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45994.592179861109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45994.592179861109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45994.592179861109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45994.592179861109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45994.592179861109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45994.592179861109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45994.592179861109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45994.592179861109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45994.592179861109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45994.592179861109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45994.592179861109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45994.592179861109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45994.592179861109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45994.592179861109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45994.592179861109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45994.592179861109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45994.592179861109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45994.592179861109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45994.592179861109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45994.592179861109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45994.592179861109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45994.592179861109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45994.592179861109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45994.592179861109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45994.592179861109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45994.592179861109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45994.592179861109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45994.592179861109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45994.592179861109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45994.592179861109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45994.592179861109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45994.592179861109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45994.592179861109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45994.592179861109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45994.592179861109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45994.592179861109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45994.592179861109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45994.592179861109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45994.592179861109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45994.592179861109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45994.592179861109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45994.592179861109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45994.592179861109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45994.592179861109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45994.592179861109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45994.592179861109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45994.592179861109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45994.592179861109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45994.592179861109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45994.592179861109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45994.592179861109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45994.592179861109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45994.592179861109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45994.592179861109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45994.592179861109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45994.592179861109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45994.592179861109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45994.592179861109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45994.592179861109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45994.592179861109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45994.592179861109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45994.592179861109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45994.592179861109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45994.592179861109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45994.592179861109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45994.592179861109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45994.592179861109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45994.592179861109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45994.592179861109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45994.592179861109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45994.592179861109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45994.592179861109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45994.592179861109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45994.592179861109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45994.592179861109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45994.592179861109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45994.592179861109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45994.592179861109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45994.592179861109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45994.592179861109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45994.592179861109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45994.592179861109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45994.592179861109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45994.592179861109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45994.592179861109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45994.592179861109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45994.592179861109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45994.592179861109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45994.592179861109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45994.592179861109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45994.592179861109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45994.592179861109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45994.592179861109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45994.592179861109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45994.592179861109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45994.592179861109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45994.592179861109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45994.592179861109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45994.592179861109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45994.592179861109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45994.592179861109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45994.592179861109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45994.592179861109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45994.592179861109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45994.592179861109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45994.592179861109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45994.592179861109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45994.592179861109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45994.592179861109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45994.592179861109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45994.592179861109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45994.592179861109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45994.592179861109</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D9" sqref="D9: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102.76011967592058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68.403302546292252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45.931068749996484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13.21888124999532</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6.4297916665964294E-2</v>
      </c>
      <c r="H6" s="38">
        <v>45994.519641203704</v>
      </c>
      <c r="I6" s="37" t="str">
        <f>IFERROR(VLOOKUP(D6,DB!A:F,6,0),"")</f>
        <v>SCECO</v>
      </c>
      <c r="J6" s="37" t="str">
        <f>IFERROR(VLOOKUP(D6,DB!A:G,7,0),"")</f>
        <v>Haj Removal</v>
      </c>
      <c r="K6" s="37" t="s">
        <v>39211</v>
      </c>
      <c r="L6" s="37" t="str">
        <f>IFERROR(VLOOKUP(D6,DB!A:I,9,0),"")</f>
        <v>Latis</v>
      </c>
    </row>
    <row r="7" spans="1:13">
      <c r="A7" s="37" t="s">
        <v>39212</v>
      </c>
      <c r="B7" s="37" t="str">
        <f>IFERROR(VLOOKUP(D7,DB!A:K,11,0),"")</f>
        <v>R5</v>
      </c>
      <c r="C7" s="37">
        <v>1</v>
      </c>
      <c r="D7" s="37" t="s">
        <v>32996</v>
      </c>
      <c r="E7" s="37" t="s">
        <v>39185</v>
      </c>
      <c r="F7" s="38">
        <v>45994.575567129628</v>
      </c>
      <c r="G7" s="135">
        <f ca="1">IFERROR(NOW()-F7,"")</f>
        <v>1.6612731480563525E-2</v>
      </c>
      <c r="H7" s="38">
        <v>45994.569699074076</v>
      </c>
      <c r="I7" s="37" t="str">
        <f>IFERROR(VLOOKUP(D7,DB!A:F,6,0),"")</f>
        <v>SCECO</v>
      </c>
      <c r="J7" s="37" t="str">
        <f>IFERROR(VLOOKUP(D7,DB!A:G,7,0),"")</f>
        <v>Good</v>
      </c>
      <c r="K7" s="37" t="s">
        <v>39213</v>
      </c>
      <c r="L7" s="37" t="str">
        <f>IFERROR(VLOOKUP(D7,DB!A:I,9,0),"")</f>
        <v>Latis</v>
      </c>
    </row>
    <row r="8" spans="1:13">
      <c r="A8" s="37"/>
      <c r="B8" s="37" t="str">
        <f>IFERROR(VLOOKUP(D8,DB!A:K,11,0),"")</f>
        <v/>
      </c>
      <c r="C8" s="37"/>
      <c r="D8" s="37"/>
      <c r="E8" s="37"/>
      <c r="F8" s="38"/>
      <c r="G8" s="135">
        <f ca="1">IFERROR(NOW()-F8,"")</f>
        <v>45994.592179861109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45994.592179861109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45994.592179861109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45994.592179861109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45994.592179861109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45994.592179861109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45994.592179861109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45994.592179861109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45994.592179861109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45994.592179861109</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45994.592179861109</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t="shared" ref="G19:G50" ca="1" si="2">IFERROR(NOW()-F19,"")</f>
        <v>45994.592179861109</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45994.592179861109</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45994.592179861109</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45994.592179861109</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45994.592179861109</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45994.592179861109</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45994.592179861109</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45994.592179861109</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45994.592179861109</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45994.592179861109</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45994.592179861109</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45994.592179861109</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45994.592179861109</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45994.592179861109</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45994.592179861109</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45994.592179861109</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45994.592179861109</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45994.592179861109</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45994.592179861109</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45994.592179861109</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45994.592179861109</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45994.592179861109</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45994.592179861109</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45994.592179861109</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45994.592179861109</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45994.592179861109</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45994.592179861109</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45994.592179861109</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45994.592179861109</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45994.592179861109</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45994.592179861109</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45994.592179861109</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ref="G51:G82" ca="1" si="3">IFERROR(NOW()-F51,"")</f>
        <v>45994.592179861109</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45994.592179861109</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45994.592179861109</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45994.592179861109</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45994.592179861109</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45994.592179861109</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45994.592179861109</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45994.592179861109</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45994.592179861109</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45994.592179861109</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45994.592179861109</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45994.592179861109</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45994.592179861109</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45994.592179861109</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45994.592179861109</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45994.592179861109</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45994.592179861109</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45994.592179861109</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45994.592179861109</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45994.592179861109</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45994.592179861109</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45994.592179861109</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45994.592179861109</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45994.592179861109</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45994.592179861109</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45994.592179861109</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45994.592179861109</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45994.592179861109</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45994.592179861109</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t="shared" ca="1" si="3"/>
        <v>45994.592179861109</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34878</v>
      </c>
      <c r="E2" s="142" t="s">
        <v>39106</v>
      </c>
      <c r="F2" s="121">
        <v>45994.517233796294</v>
      </c>
      <c r="G2" s="72">
        <f ca="1">IFERROR(NOW()-F2,"-")</f>
        <v>7.4946064814866986E-2</v>
      </c>
      <c r="H2" s="121">
        <v>45994.517233796294</v>
      </c>
      <c r="I2" s="119" t="str">
        <f>IFERROR(VLOOKUP(D2,DB!A:F,6,0),"")</f>
        <v>SCECO</v>
      </c>
      <c r="J2" s="119" t="str">
        <f>IFERROR(VLOOKUP(D2,DB!A:G,7,0),"")</f>
        <v>Vandalized</v>
      </c>
      <c r="K2" s="122" t="s">
        <v>39215</v>
      </c>
      <c r="L2" s="137" t="str">
        <f>IFERROR(VLOOKUP(D2,DB!A:I,9,0),"")</f>
        <v>Latis</v>
      </c>
    </row>
    <row r="3" spans="1:16382" ht="31.5" customHeight="1">
      <c r="A3" s="118" t="s">
        <v>39216</v>
      </c>
      <c r="B3" s="119" t="str">
        <f>IFERROR(VLOOKUP(D3,DB!A:K,11,0),"")</f>
        <v>R6</v>
      </c>
      <c r="C3" s="120">
        <v>1</v>
      </c>
      <c r="D3" s="119" t="s">
        <v>29465</v>
      </c>
      <c r="E3" s="142" t="s">
        <v>39106</v>
      </c>
      <c r="F3" s="121">
        <v>45994.52140046296</v>
      </c>
      <c r="G3" s="72">
        <f ca="1">IFERROR(NOW()-F3,"-")</f>
        <v>7.0779398149170447E-2</v>
      </c>
      <c r="H3" s="121">
        <v>45994.52140046296</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42"/>
      <c r="F4" s="121"/>
      <c r="G4" s="72">
        <f ca="1">IFERROR(NOW()-F4,"-")</f>
        <v>45994.592179861109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45994.592179861109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45994.592179861109</v>
      </c>
      <c r="H6" s="121"/>
      <c r="I6" s="119" t="str">
        <f>IFERROR(VLOOKUP(D6,DB!A:F,6,0),"")</f>
        <v/>
      </c>
      <c r="J6" s="119" t="str">
        <f>IFERROR(VLOOKUP(D6,DB!A:G,7,0),"")</f>
        <v/>
      </c>
      <c r="K6" s="122" t="s">
        <v>39218</v>
      </c>
      <c r="L6" s="137" t="str">
        <f>IFERROR(VLOOKUP(D6,DB!A:I,9,0),"")</f>
        <v/>
      </c>
    </row>
    <row r="7" spans="1:16382" ht="31.5" customHeight="1">
      <c r="A7" s="118"/>
      <c r="B7" s="119" t="str">
        <f>IFERROR(VLOOKUP(D7,DB!A:K,11,0),"")</f>
        <v/>
      </c>
      <c r="C7" s="120"/>
      <c r="D7" s="119"/>
      <c r="E7" s="142"/>
      <c r="F7" s="121"/>
      <c r="G7" s="72">
        <f ca="1">IFERROR(NOW()-F7,"-")</f>
        <v>45994.592179861109</v>
      </c>
      <c r="H7" s="121"/>
      <c r="I7" s="119" t="str">
        <f>IFERROR(VLOOKUP(D7,DB!A:F,6,0),"")</f>
        <v/>
      </c>
      <c r="J7" s="119" t="str">
        <f>IFERROR(VLOOKUP(D7,DB!A:G,7,0),"")</f>
        <v/>
      </c>
      <c r="K7" s="122" t="s">
        <v>39218</v>
      </c>
      <c r="L7" s="137" t="str">
        <f>IFERROR(VLOOKUP(D7,DB!A:I,9,0),"")</f>
        <v/>
      </c>
    </row>
    <row r="8" spans="1:16382" ht="31.5" customHeight="1">
      <c r="A8" s="118"/>
      <c r="B8" s="119" t="str">
        <f>IFERROR(VLOOKUP(D8,DB!A:K,11,0),"")</f>
        <v/>
      </c>
      <c r="C8" s="120"/>
      <c r="D8" s="119"/>
      <c r="E8" s="142"/>
      <c r="F8" s="121"/>
      <c r="G8" s="72">
        <f ca="1">IFERROR(NOW()-F8,"-")</f>
        <v>45994.592179861109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45994.592179861109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45994.592179861109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45994.592179861109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45994.592179861109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45994.592179861109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45994.592179861109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45994.592179861109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45994.592179861109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45994.592179861109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45994.592179861109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45994.592179861109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45994.592179861109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45994.592179861109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45994.592179861109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45994.592179861109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45994.592179861109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45994.592179861109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45994.592179861109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45994.592179861109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45994.592179861109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45994.592179861109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45994.592179861109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45994.592179861109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45994.592179861109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45994.592179861109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45994.592179861109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45994.592179861109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45994.592179861109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45994.592179861109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45994.592179861109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45994.592179861109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45994.592179861109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45994.592179861109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45994.592179861109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45994.592179861109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45994.592179861109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45994.592179861109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45994.592179861109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45994.592179861109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45994.592179861109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45994.592179861109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45994.592179861109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45994.592179861109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45994.592179861109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45994.592179861109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45994.592179861109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45994.592179861109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45994.592179861109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45994.592179861109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45994.592179861109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45994.592179861109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45994.592179861109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45994.592179861109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45994.592179861109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45994.592179861109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45994.592179861109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45994.592179861109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45994.592179861109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45994.592179861109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45994.592179861109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45994.592179861109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45994.592179861109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45994.592179861109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45994.592179861109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45994.592179861109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45994.592179861109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45994.592179861109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45994.592179861109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45994.592179861109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45994.592179861109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45994.592179861109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45994.592179861109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45994.592179861109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45994.592179861109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45994.592179861109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45994.592179861109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45994.592179861109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45994.592179861109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45994.592179861109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45994.592179861109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45994.592179861109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45994.592179861109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45994.592179861109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45994.592179861109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45994.592179861109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45994.592179861109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45994.592179861109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45994.592179861109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45994.592179861109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45994.592179861109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45994.592179861109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45994.592179861109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45994.592179861109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45994.592179861109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45994.592179861109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45994.592179861109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45994.592179861109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45994.592179861109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45994.592179861109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45994.592179861109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45994.592179861109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45994.592179861109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45994.592179861109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45994.592179861109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45994.592179861109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45994.592179861109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45994.592179861109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45994.592179861109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45994.592179861109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45994.592179861109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45994.592179861109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45994.592179861109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45994.592179861109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45994.592179861109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45994.592179861109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45994.592179861109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45994.592179861109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45994.592179861109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45994.592179861109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45994.592179861109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45994.592179861109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45994.592179861109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45994.592179861109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45994.592179861109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45994.592179861109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45994.592179861109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45994.592179861109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45994.592179861109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45994.592179861109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45994.592179861109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45994.592179861109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45994.592179861109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45994.592179861109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45994.592179861109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45994.592179861109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45994.592179861109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45994.592179861109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45994.592179861109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45994.592179861109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45994.592179861109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45994.592179861109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45994.592179861109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45994.592179861109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45994.592179861109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45994.592179861109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45994.592179861109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45994.592179861109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45994.592179861109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45994.592179861109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45994.592179861109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45994.592179861109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45994.592179861109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45994.592179861109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45994.592179861109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45994.592179861109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45994.592179861109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45994.592179861109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45994.592179861109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45994.592179861109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45994.592179861109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45994.592179861109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45994.592179861109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45994.592179861109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45994.592179861109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45994.592179861109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45994.592179861109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45994.592179861109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45994.592179861109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45994.592179861109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45994.592179861109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45994.592179861109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45994.592179861109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45994.592179861109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45994.592179861109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45994.592179861109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45994.592179861109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45994.592179861109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45994.592179861109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45994.592179861109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45994.592179861109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45994.592179861109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45994.592179861109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45994.592179861109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45994.592179861109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45994.592179861109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45994.592179861109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45994.592179861109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45994.592179861109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45994.592179861109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45994.592179861109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45994.592179861109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45994.592179861109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45994.592179861109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45994.592179861109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45994.592179861109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45994.592179861109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45994.592179861109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45994.592179861109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45994.592179861109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45994.592179861109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45994.592179861109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45994.592179861109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45994.592179861109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45994.592179861109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45994.592179861109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45994.592179861109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45994.592179861109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45994.592179861109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45994.592179861109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45994.592179861109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45994.592179861109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45994.592179861109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45994.592179861109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45994.592179861109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45994.592179861109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45994.592179861109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45994.592179861109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45994.592179861109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45994.592179861109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45994.592179861109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45994.592179861109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45994.592179861109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45994.592179861109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45994.592179861109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45994.592179861109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45994.592179861109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45994.592179861109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45994.592179861109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45994.592179861109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45994.592179861109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45994.592179861109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45994.592179861109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45994.592179861109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45994.592179861109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45994.592179861109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45994.592179861109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45994.592179861109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45994.592179861109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45994.592179861109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45994.592179861109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45994.592179861109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45994.592179861109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45994.592179861109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45994.592179861109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45994.592179861109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45994.592179861109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45994.592179861109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45994.592179861109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45994.592179861109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45994.592179861109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45994.592179861109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45994.592179861109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45994.592179861109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45994.592179861109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45994.592179861109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45994.592179861109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45994.592179861109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45994.592179861109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45994.592179861109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45994.592179861109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45994.592179861109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45994.592179861109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45994.592179861109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45994.592179861109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45994.592179861109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45994.592179861109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45994.592179861109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45994.592179861109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45994.592179861109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45994.592179861109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45994.592179861109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45994.592179861109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45994.592179861109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45994.592179861109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45994.592179861109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45994.592179861109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45994.592179861109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45994.592179861109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45994.592179861109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45994.592179861109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45994.592179861109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45994.592179861109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45994.592179861109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45994.592179861109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45994.592179861109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45994.592179861109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45994.592179861109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45994.592179861109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45994.592179861109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45994.592179861109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45994.592179861109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45994.592179861109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45994.592179861109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45994.592179861109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45994.592179861109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45994.592179861109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45994.592179861109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45994.592179861109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45994.592179861109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45994.592179861109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45994.592179861109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45994.592179861109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45994.592179861109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45994.592179861109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45994.592179861109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45994.592179861109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45994.592179861109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45994.592179861109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45994.592179861109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45994.592179861109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45994.592179861109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45994.592179861109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45994.592179861109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45994.592179861109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45994.592179861109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45994.592179861109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45994.592179861109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45994.592179861109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45994.592179861109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45994.592179861109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45994.592179861109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45994.592179861109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45994.592179861109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45994.592179861109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45994.592179861109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45994.592179861109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45994.592179861109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45994.592179861109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45994.592179861109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45994.592179861109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45994.592179861109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45994.592179861109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45994.592179861109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45994.592179861109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45994.592179861109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45994.592179861109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45994.592179861109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45994.592179861109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45994.592179861109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45994.592179861109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45994.592179861109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45994.592179861109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45994.592179861109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45994.592179861109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45994.592179861109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45994.592179861109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45994.592179861109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45994.592179861109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45994.592179861109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45994.592179861109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45994.592179861109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45994.592179861109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45994.592179861109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45994.592179861109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45994.592179861109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45994.592179861109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45994.592179861109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45994.592179861109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45994.592179861109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45994.592179861109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45994.592179861109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45994.592179861109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45994.592179861109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45994.592179861109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45994.592179861109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45994.592179861109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45994.592179861109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45994.592179861109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45994.592179861109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45994.592179861109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45994.592179861109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45994.592179861109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45994.592179861109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45994.592179861109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45994.592179861109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45994.592179861109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45994.592179861109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45994.592179861109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45994.592179861109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45994.592179861109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45994.592179861109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45994.592179861109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45994.592179861109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45994.592179861109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45994.592179861109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45994.592179861109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45994.592179861109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45994.592179861109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45994.592179861109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45994.592179861109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45994.592179861109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45994.592179861109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45994.592179861109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45994.592179861109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45994.592179861109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45994.592179861109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45994.592179861109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45994.592179861109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45994.592179861109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45994.592179861109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45994.592179861109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45994.592179861109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45994.592179861109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45994.592179861109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45994.592179861109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45994.592179861109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45994.592179861109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45994.592179861109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45994.592179861109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45994.592179861109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45994.592179861109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45994.592179861109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45994.592179861109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45994.592179861109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45994.592179861109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45994.592179861109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45994.592179861109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45994.592179861109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45994.592179861109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45994.592179861109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45994.592179861109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45994.592179861109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45994.592179861109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45994.592179861109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45994.592179861109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45994.592179861109</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45994.592179861109</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2025-12-03T11:12:46Z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