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146" documentId="13_ncr:1_{F6CB121F-512D-4AA6-A0C1-0FB36C537598}" xr6:coauthVersionLast="47" xr6:coauthVersionMax="47" xr10:uidLastSave="{DD51CA3E-A74D-4122-89C0-1F0DB6181C10}"/>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24" i="1"/>
  <c r="B5" i="4"/>
  <c r="I4" i="1"/>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<sst xmlns="http://schemas.openxmlformats.org/spreadsheetml/2006/main" count="179018" uniqueCount="39102">
  <si>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</si>
  <si>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</si>
  <si>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</si>
  <si>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</si>
  <si>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</si>
  <si>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</si>
  <si>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</si>
  <si>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</si>
  <si>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</si>
  <si>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</si>
  <si>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</si>
  <si>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</si>
  <si>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</si>
  <si>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</si>
  <si>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</si>
  <si>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</si>
  <si>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</si>
  <si>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</si>
  <si>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</si>
  <si>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</si>
  <si>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</si>
  <si>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</si>
  <si>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</si>
  <si>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</si>
  <si>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</si>
  <si>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</si>
  <si>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</si>
  <si>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</si>
  <si>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</si>
  <si>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</si>
  <si>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</si>
  <si>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</si>
  <si>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</si>
  <si>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</si>
  <si>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</si>
  <si>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</si>
  <si>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</si>
  <si>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</si>
  <si>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</si>
  <si>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</si>
  <si>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</si>
  <si>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</si>
  <si>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</si>
  <si>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</si>
  <si>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</si>
  <si>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</si>
  <si>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</si>
  <si>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</si>
  <si>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</si>
  <si>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</si>
  <si>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</si>
  <si>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</si>
  <si>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</si>
  <si>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</si>
  <si>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</si>
  <si>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</si>
  <si>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</si>
  <si>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</si>
  <si>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</si>
  <si>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</si>
  <si>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</si>
  <si>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</si>
  <si>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</si>
  <si>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</si>
  <si>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</si>
  <si>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</si>
  <si>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</si>
  <si>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</si>
  <si>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</si>
  <si>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</si>
  <si>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</si>
  <si>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</si>
  <si>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</si>
  <si>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</si>
  <si>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</si>
  <si>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</si>
  <si>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</si>
  <si>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</si>
  <si>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</si>
  <si>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</si>
  <si>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</si>
  <si>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</si>
  <si>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</si>
  <si>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</si>
  <si>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</si>
  <si>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</si>
  <si>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</si>
  <si>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</si>
  <si>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</si>
  <si>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</si>
  <si>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</si>
  <si>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</si>
  <si>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</si>
  <si>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</si>
  <si>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</si>
  <si>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</si>
  <si>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</si>
  <si>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</si>
  <si>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</si>
  <si>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</si>
  <si>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</si>
  <si>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</si>
  <si>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</si>
  <si>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</si>
  <si>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</si>
  <si>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</si>
  <si>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</si>
  <si>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</si>
  <si>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</si>
  <si>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</si>
  <si>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</si>
  <si>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</si>
  <si>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</si>
  <si>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</si>
  <si>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</si>
  <si>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</si>
  <si>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</si>
  <si>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</si>
  <si>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</si>
  <si>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</si>
  <si>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</si>
  <si>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</si>
  <si>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</si>
  <si>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</si>
  <si>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</si>
  <si>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</si>
  <si>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</si>
  <si>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</si>
  <si>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</si>
  <si>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</si>
  <si>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</si>
  <si>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</si>
  <si>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</si>
  <si>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</si>
  <si>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</si>
  <si>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</si>
  <si>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</si>
  <si>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</si>
  <si>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</si>
  <si>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</si>
  <si>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</si>
  <si>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</si>
  <si>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</si>
  <si>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</si>
  <si>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</si>
  <si>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</si>
  <si>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</si>
  <si>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</si>
  <si>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</si>
  <si>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</si>
  <si>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</si>
  <si>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</si>
  <si>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</si>
  <si>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</si>
  <si>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</si>
  <si>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</si>
  <si>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</si>
  <si>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</si>
  <si>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</si>
  <si>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</si>
  <si>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</si>
  <si>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</si>
  <si>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</si>
  <si>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</si>
  <si>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</si>
  <si>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</si>
  <si>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</si>
  <si>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</si>
  <si>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</si>
  <si>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</si>
  <si>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</si>
  <si>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</si>
  <si>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</si>
  <si>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</si>
  <si>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</si>
  <si>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</si>
  <si>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</si>
  <si>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</si>
  <si>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</si>
  <si>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</si>
  <si>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</si>
  <si>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</si>
  <si>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</si>
  <si>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</si>
  <si>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</si>
  <si>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</si>
  <si>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</si>
  <si>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</si>
  <si>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</si>
  <si>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</si>
  <si>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</si>
  <si>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</si>
  <si>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</si>
  <si>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</si>
  <si>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</si>
  <si>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</si>
  <si>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</si>
  <si>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</si>
  <si>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</si>
  <si>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</si>
  <si>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</si>
  <si>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</si>
  <si>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</si>
  <si>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</si>
  <si>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</si>
  <si>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</si>
  <si>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</si>
  <si>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</si>
  <si>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</si>
  <si>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</si>
  <si>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</si>
  <si>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</si>
  <si>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</si>
  <si>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</si>
  <si>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</si>
  <si>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</si>
  <si>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</si>
  <si>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</si>
  <si>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</si>
  <si>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</si>
  <si>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</si>
  <si>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</si>
  <si>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</si>
  <si>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</si>
  <si>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</si>
  <si>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</si>
  <si>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</si>
  <si>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</si>
  <si>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</si>
  <si>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</si>
  <si>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</si>
  <si>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</si>
  <si>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</si>
  <si>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</si>
  <si>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</si>
  <si>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</si>
  <si>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</si>
  <si>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</si>
  <si>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</si>
  <si>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</si>
  <si>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</si>
  <si>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</si>
  <si>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</si>
  <si>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</si>
  <si>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</si>
  <si>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</si>
  <si>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</si>
  <si>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</si>
  <si>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</si>
  <si>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</si>
  <si>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</si>
  <si>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</si>
  <si>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</si>
  <si>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</si>
  <si>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</si>
  <si>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</si>
  <si>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</si>
  <si>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</si>
  <si>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</si>
  <si>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</si>
  <si>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</si>
  <si>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</si>
  <si>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</si>
  <si>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</si>
  <si>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</si>
  <si>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</si>
  <si>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</si>
  <si>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</si>
  <si>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</si>
  <si>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</si>
  <si>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</si>
  <si>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</si>
  <si>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</si>
  <si>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</si>
  <si>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</si>
  <si>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</si>
  <si>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</si>
  <si>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</si>
  <si>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</si>
  <si>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</si>
  <si>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</si>
  <si>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</si>
  <si>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</si>
  <si>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</si>
  <si>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</si>
  <si>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</si>
  <si>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</si>
  <si>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</si>
  <si>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</si>
  <si>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</si>
  <si>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</si>
  <si>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</si>
  <si>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</si>
  <si>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</si>
  <si>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</si>
  <si>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</si>
  <si>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</si>
  <si>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</si>
  <si>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</si>
  <si>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</si>
  <si>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</si>
  <si>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</si>
  <si>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</si>
  <si>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</si>
  <si>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</si>
  <si>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</si>
  <si>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</si>
  <si>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</si>
  <si>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</si>
  <si>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</si>
  <si>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</si>
  <si>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</si>
  <si>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</si>
  <si>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</si>
  <si>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</si>
  <si>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</si>
  <si>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</si>
  <si>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</si>
  <si>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</si>
  <si>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</si>
  <si>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</si>
  <si>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</si>
  <si>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</si>
  <si>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</si>
  <si>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</si>
  <si>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</si>
  <si>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</si>
  <si>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</si>
  <si>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</si>
  <si>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</si>
  <si>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</si>
  <si>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</si>
  <si>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</si>
  <si>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</si>
  <si>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</si>
  <si>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</si>
  <si>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</si>
  <si>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</si>
  <si>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</si>
  <si>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</si>
  <si>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</si>
  <si>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</si>
  <si>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</si>
  <si>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</si>
  <si>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</si>
  <si>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</si>
  <si>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</si>
  <si>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</si>
  <si>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</si>
  <si>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</si>
  <si>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</si>
  <si>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</si>
  <si>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</si>
  <si>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</si>
  <si>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</si>
  <si>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</si>
  <si>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</si>
  <si>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</si>
  <si>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</si>
  <si>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</si>
  <si>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</si>
  <si>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</si>
  <si>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</si>
  <si>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</si>
  <si>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</si>
  <si>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</si>
  <si>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</si>
  <si>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</si>
  <si>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</si>
  <si>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</si>
  <si>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</si>
  <si>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</si>
  <si>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</si>
  <si>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</si>
  <si>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</si>
  <si>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</si>
  <si>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</si>
  <si>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</si>
  <si>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</si>
  <si>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</si>
  <si>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</si>
  <si>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</si>
  <si>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</si>
  <si>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</si>
  <si>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</si>
  <si>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</si>
  <si>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</si>
  <si>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</si>
  <si>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</si>
  <si>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</si>
  <si>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</si>
  <si>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</si>
  <si>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</si>
  <si>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</si>
  <si>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</si>
  <si>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</si>
  <si>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</si>
  <si>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</si>
  <si>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</si>
  <si>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</si>
  <si>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</si>
  <si>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</si>
  <si>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</si>
  <si>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</si>
  <si>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</si>
  <si>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</si>
  <si>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</si>
  <si>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</si>
  <si>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</si>
  <si>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</si>
  <si>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</si>
  <si>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</si>
  <si>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</si>
  <si>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</si>
  <si>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</si>
  <si>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</si>
  <si>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</si>
  <si>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</si>
  <si>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</si>
  <si>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</si>
  <si>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</si>
  <si>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</si>
  <si>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</si>
  <si>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</si>
  <si>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</si>
  <si>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</si>
  <si>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</si>
  <si>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</si>
  <si>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</si>
  <si>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</si>
  <si>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</si>
  <si>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</si>
  <si>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</si>
  <si>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</si>
  <si>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</si>
  <si>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</si>
  <si>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</si>
  <si>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</si>
  <si>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</si>
  <si>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</si>
  <si>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</si>
  <si>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</si>
  <si>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</si>
  <si>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</si>
  <si>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</si>
  <si>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</si>
  <si>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</si>
  <si>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</si>
  <si>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</si>
  <si>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</si>
  <si>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</si>
  <si>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</si>
  <si>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</si>
  <si>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</si>
  <si>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</si>
  <si>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</si>
  <si>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</si>
  <si>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</si>
  <si>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</si>
  <si>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</si>
  <si>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</si>
  <si>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</si>
  <si>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</si>
  <si>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</si>
  <si>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</si>
  <si>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</si>
  <si>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</si>
  <si>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</si>
  <si>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</si>
  <si>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</si>
  <si>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</si>
  <si>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</si>
  <si>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</si>
  <si>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</si>
  <si>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</si>
  <si>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</si>
  <si>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</si>
  <si>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</si>
  <si>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</si>
  <si>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</si>
  <si>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</si>
  <si>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</si>
  <si>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</si>
  <si>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</si>
  <si>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</si>
  <si>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</si>
  <si>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</si>
  <si>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</si>
  <si>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</si>
  <si>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</si>
  <si>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</si>
  <si>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</si>
  <si>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</si>
  <si>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</si>
  <si>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</si>
  <si>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</si>
  <si>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</si>
  <si>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</si>
  <si>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</si>
  <si>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</si>
  <si>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</si>
  <si>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</si>
  <si>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</si>
  <si>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</si>
  <si>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</si>
  <si>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</si>
  <si>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</si>
  <si>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</si>
  <si>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</si>
  <si>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</si>
  <si>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</si>
  <si>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</si>
  <si>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</si>
  <si>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</si>
  <si>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</si>
  <si>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</si>
  <si>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</si>
  <si>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</si>
  <si>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</si>
  <si>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</si>
  <si>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</si>
  <si>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</si>
  <si>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</si>
  <si>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</si>
  <si>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</si>
  <si>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</si>
  <si>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</si>
  <si>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</si>
  <si>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</si>
  <si>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</si>
  <si>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</si>
  <si>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</si>
  <si>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</si>
  <si>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</si>
  <si>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</si>
  <si>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</si>
  <si>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</si>
  <si>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</si>
  <si>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</si>
  <si>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</si>
  <si>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</si>
  <si>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</si>
  <si>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</si>
  <si>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</si>
  <si>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</si>
  <si>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</si>
  <si>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</si>
  <si>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</si>
  <si>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</si>
  <si>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</si>
  <si>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</si>
  <si>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</si>
  <si>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</si>
  <si>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</si>
  <si>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</si>
  <si>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</si>
  <si>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</si>
  <si>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</si>
  <si>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</si>
  <si>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</si>
  <si>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</si>
  <si>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</si>
  <si>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</si>
  <si>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</si>
  <si>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</si>
  <si>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</si>
  <si>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</si>
  <si>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</si>
  <si>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</si>
  <si>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</si>
  <si>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</si>
  <si>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</si>
  <si>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</si>
  <si>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</si>
  <si>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</si>
  <si>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</si>
  <si>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</si>
  <si>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</si>
  <si>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</si>
  <si>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</si>
  <si>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</si>
  <si>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</si>
  <si>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</si>
  <si>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</si>
  <si>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</si>
  <si>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</si>
  <si>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</si>
  <si>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</si>
  <si>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</si>
  <si>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</si>
  <si>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</si>
  <si>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</si>
  <si>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</si>
  <si>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</si>
  <si>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</si>
  <si>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</si>
  <si>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</si>
  <si>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</si>
  <si>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</si>
  <si>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</si>
  <si>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</si>
  <si>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</si>
  <si>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</si>
  <si>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</si>
  <si>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</si>
  <si>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</si>
  <si>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</si>
  <si>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</si>
  <si>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</si>
  <si>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</si>
  <si>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</si>
  <si>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</si>
  <si>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</si>
  <si>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</si>
  <si>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</si>
  <si>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</si>
  <si>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</si>
  <si>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</si>
  <si>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</si>
  <si>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</si>
  <si>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</si>
  <si>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</si>
  <si>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</si>
  <si>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</si>
  <si>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</si>
  <si>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</si>
  <si>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</si>
  <si>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</si>
  <si>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</si>
  <si>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</si>
  <si>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</si>
  <si>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</si>
  <si>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</si>
  <si>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</si>
  <si>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</si>
  <si>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</si>
  <si>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</si>
  <si>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</si>
  <si>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</si>
  <si>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</si>
  <si>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</si>
  <si>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</si>
  <si>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</si>
  <si>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</si>
  <si>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</si>
  <si>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</si>
  <si>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</si>
  <si>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</si>
  <si>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</si>
  <si>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</si>
  <si>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</si>
  <si>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</si>
  <si>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</si>
  <si>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</si>
  <si>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</si>
  <si>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</si>
  <si>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</si>
  <si>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</si>
  <si>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</si>
  <si>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</si>
  <si>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</si>
  <si>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</si>
  <si>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</si>
  <si>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</si>
  <si>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</si>
  <si>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</si>
  <si>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</si>
  <si>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</si>
  <si>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</si>
  <si>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</si>
  <si>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</si>
  <si>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</si>
  <si>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</si>
  <si>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</si>
  <si>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</si>
  <si>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</si>
  <si>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</si>
  <si>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</si>
  <si>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</si>
  <si>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</si>
  <si>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</si>
  <si>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</si>
  <si>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</si>
  <si>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</si>
  <si>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</si>
  <si>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</si>
  <si>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</si>
  <si>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</si>
  <si>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</si>
  <si>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</si>
  <si>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</si>
  <si>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</si>
  <si>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</si>
  <si>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</si>
  <si>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</si>
  <si>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</si>
  <si>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</si>
  <si>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</si>
  <si>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</si>
  <si>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</si>
  <si>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</si>
  <si>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</si>
  <si>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</si>
  <si>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</si>
  <si>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</si>
  <si>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</si>
  <si>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</si>
  <si>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</si>
  <si>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</si>
  <si>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</si>
  <si>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</si>
  <si>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</si>
  <si>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</si>
  <si>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</si>
  <si>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</si>
  <si>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</si>
  <si>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</si>
  <si>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</si>
  <si>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</si>
  <si>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</si>
  <si>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</si>
  <si>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</si>
  <si>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</si>
  <si>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</si>
  <si>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</si>
  <si>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</si>
  <si>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</si>
  <si>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</si>
  <si>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</si>
  <si>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</si>
  <si>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</si>
  <si>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</si>
  <si>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</si>
  <si>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</si>
  <si>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</si>
  <si>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</si>
  <si>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</si>
  <si>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</si>
  <si>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</si>
  <si>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</si>
  <si>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</si>
  <si>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</si>
  <si>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</si>
  <si>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</si>
  <si>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</si>
  <si>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</si>
  <si>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</si>
  <si>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</si>
  <si>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</si>
  <si>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</si>
  <si>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</si>
  <si>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</si>
  <si>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</si>
  <si>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</si>
  <si>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</si>
  <si>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</si>
  <si>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</si>
  <si>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</si>
  <si>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</si>
  <si>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</si>
  <si>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</si>
  <si>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</si>
  <si>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</si>
  <si>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</si>
  <si>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</si>
  <si>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</si>
  <si>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</si>
  <si>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</si>
  <si>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</si>
  <si>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</si>
  <si>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</si>
  <si>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</si>
  <si>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</si>
  <si>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</si>
  <si>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</si>
  <si>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</si>
  <si>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</si>
  <si>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</si>
  <si>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</si>
  <si>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</si>
  <si>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</si>
  <si>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</si>
  <si>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</si>
  <si>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</si>
  <si>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</si>
  <si>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</si>
  <si>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</si>
  <si>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</si>
  <si>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</si>
  <si>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</si>
  <si>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</si>
  <si>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</si>
  <si>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</si>
  <si>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</si>
  <si>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</si>
  <si>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</si>
  <si>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</si>
  <si>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</si>
  <si>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</si>
  <si>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</si>
  <si>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</si>
  <si>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</si>
  <si>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</si>
  <si>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</si>
  <si>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</si>
  <si>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</si>
  <si>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</si>
  <si>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</si>
  <si>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</si>
  <si>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</si>
  <si>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</si>
  <si>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</si>
  <si>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</si>
  <si>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</si>
  <si>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</si>
  <si>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</si>
  <si>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</si>
  <si>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</si>
  <si>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</si>
  <si>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</si>
  <si>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</si>
  <si>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</si>
  <si>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</si>
  <si>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</si>
  <si>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</si>
  <si>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</si>
  <si>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</si>
  <si>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</si>
  <si>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</si>
  <si>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</si>
  <si>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</si>
  <si>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</si>
  <si>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</si>
  <si>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</si>
  <si>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</si>
  <si>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</si>
  <si>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</si>
  <si>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</si>
  <si>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</si>
  <si>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</si>
  <si>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</si>
  <si>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</si>
  <si>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</si>
  <si>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</si>
  <si>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</si>
  <si>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</si>
  <si>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</si>
  <si>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</si>
  <si>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</si>
  <si>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</si>
  <si>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</si>
  <si>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</si>
  <si>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</si>
  <si>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</si>
  <si>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</si>
  <si>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</si>
  <si>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</si>
  <si>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</si>
  <si>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</si>
  <si>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</si>
  <si>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</si>
  <si>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</si>
  <si>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</si>
  <si>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</si>
  <si>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</si>
  <si>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</si>
  <si>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</si>
  <si>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</si>
  <si>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</si>
  <si>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</si>
  <si>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</si>
  <si>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</si>
  <si>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</si>
  <si>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</si>
  <si>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</si>
  <si>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</si>
  <si>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</si>
  <si>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</si>
  <si>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</si>
  <si>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</si>
  <si>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</si>
  <si>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</si>
  <si>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</si>
  <si>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</si>
  <si>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</si>
  <si>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</si>
  <si>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</si>
  <si>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</si>
  <si>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</si>
  <si>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</si>
  <si>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</si>
  <si>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</si>
  <si>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</si>
  <si>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</si>
  <si>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</si>
  <si>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</si>
  <si>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</si>
  <si>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</si>
  <si>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</si>
  <si>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</si>
  <si>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</si>
  <si>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</si>
  <si>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</si>
  <si>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</si>
  <si>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</si>
  <si>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</si>
  <si>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</si>
  <si>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</si>
  <si>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</si>
  <si>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</si>
  <si>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</si>
  <si>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</si>
  <si>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</si>
  <si>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</si>
  <si>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</si>
  <si>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</si>
  <si>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</si>
  <si>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</si>
  <si>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</si>
  <si>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</si>
  <si>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</si>
  <si>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</si>
  <si>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</si>
  <si>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</si>
  <si>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</si>
  <si>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</si>
  <si>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</si>
  <si>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</si>
  <si>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</si>
  <si>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</si>
  <si>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</si>
  <si>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</si>
  <si>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</si>
  <si>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</si>
  <si>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</si>
  <si>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</si>
  <si>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</si>
  <si>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</si>
  <si>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</si>
  <si>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</si>
  <si>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</si>
  <si>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</si>
  <si>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</si>
  <si>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</si>
  <si>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</si>
  <si>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</si>
  <si>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</si>
  <si>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</si>
  <si>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</si>
  <si>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</si>
  <si>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</si>
  <si>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</si>
  <si>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</si>
  <si>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</si>
  <si>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</si>
  <si>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</si>
  <si>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</si>
  <si>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</si>
  <si>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</si>
  <si>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</si>
  <si>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</si>
  <si>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</si>
  <si>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</si>
  <si>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</si>
  <si>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</si>
  <si>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</si>
  <si>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</si>
  <si>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</si>
  <si>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</si>
  <si>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</si>
  <si>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</si>
  <si>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</si>
  <si>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</si>
  <si>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</si>
  <si>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</si>
  <si>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</si>
  <si>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</si>
  <si>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</si>
  <si>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</si>
  <si>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</si>
  <si>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</si>
  <si>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</si>
  <si>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</si>
  <si>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</si>
  <si>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</si>
  <si>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</si>
  <si>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</si>
  <si>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</si>
  <si>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</si>
  <si>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</si>
  <si>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</si>
  <si>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</si>
  <si>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</si>
  <si>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</si>
  <si>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</si>
  <si>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</si>
  <si>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</si>
  <si>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</si>
  <si>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</si>
  <si>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</si>
  <si>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</si>
  <si>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</si>
  <si>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</si>
  <si>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</si>
  <si>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</si>
  <si>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</si>
  <si>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</si>
  <si>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</si>
  <si>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</si>
  <si>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</si>
  <si>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</si>
  <si>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</si>
  <si>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</si>
  <si>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</si>
  <si>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</si>
  <si>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</si>
  <si>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</si>
  <si>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</si>
  <si>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</si>
  <si>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</si>
  <si>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</si>
  <si>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</si>
  <si>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</si>
  <si>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</si>
  <si>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</si>
  <si>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</si>
  <si>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</si>
  <si>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</si>
  <si>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</si>
  <si>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</si>
  <si>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</si>
  <si>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</si>
  <si>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</si>
  <si>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</si>
  <si>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</si>
  <si>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</si>
  <si>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</si>
  <si>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</si>
  <si>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</si>
  <si>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</si>
  <si>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</si>
  <si>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</si>
  <si>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</si>
  <si>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</si>
  <si>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</si>
  <si>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</si>
  <si>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</si>
  <si>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</si>
  <si>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</si>
  <si>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</si>
  <si>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</si>
  <si>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</si>
  <si>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</si>
  <si>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</si>
  <si>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</si>
  <si>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</si>
  <si>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</si>
  <si>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</si>
  <si>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</si>
  <si>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</si>
  <si>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</si>
  <si>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</si>
  <si>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</si>
  <si>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</si>
  <si>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</si>
  <si>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</si>
  <si>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</si>
  <si>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</si>
  <si>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</si>
  <si>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</si>
  <si>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</si>
  <si>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</si>
  <si>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</si>
  <si>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</si>
  <si>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</si>
  <si>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</si>
  <si>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</si>
  <si>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</si>
  <si>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</si>
  <si>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</si>
  <si>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</si>
  <si>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</si>
  <si>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</si>
  <si>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</si>
  <si>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</si>
  <si>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</si>
  <si>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</si>
  <si>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</si>
  <si>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</si>
  <si>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</si>
  <si>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</si>
  <si>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</si>
  <si>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</si>
  <si>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</si>
  <si>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</si>
  <si>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</si>
  <si>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</si>
  <si>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</si>
  <si>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</si>
  <si>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</si>
  <si>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</si>
  <si>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</si>
  <si>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</si>
  <si>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</si>
  <si>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</si>
  <si>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</si>
  <si>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</si>
  <si>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</si>
  <si>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</si>
  <si>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</si>
  <si>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</si>
  <si>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</si>
  <si>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</si>
  <si>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</si>
  <si>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</si>
  <si>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</si>
  <si>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</si>
  <si>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</si>
  <si>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</si>
  <si>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</si>
  <si>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</si>
  <si>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</si>
  <si>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</si>
  <si>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</si>
  <si>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</si>
  <si>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</si>
  <si>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</si>
  <si>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</si>
  <si>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</si>
  <si>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</si>
  <si>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</si>
  <si>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</si>
  <si>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</si>
  <si>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</si>
  <si>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</si>
  <si>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</si>
  <si>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</si>
  <si>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</si>
  <si>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</si>
  <si>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</si>
  <si>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</si>
  <si>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</si>
  <si>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</si>
  <si>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</si>
  <si>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</si>
  <si>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</si>
  <si>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</si>
  <si>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</si>
  <si>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</si>
  <si>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</si>
  <si>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</si>
  <si>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</si>
  <si>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</si>
  <si>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</si>
  <si>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</si>
  <si>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</si>
  <si>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</si>
  <si>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</si>
  <si>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</si>
  <si>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</si>
  <si>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</si>
  <si>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</si>
  <si>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</si>
  <si>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</si>
  <si>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</si>
  <si>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</si>
  <si>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</si>
  <si>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</si>
  <si>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</si>
  <si>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</si>
  <si>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</si>
  <si>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</si>
  <si>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</si>
  <si>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</si>
  <si>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</si>
  <si>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</si>
  <si>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</si>
  <si>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</si>
  <si>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</si>
  <si>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</si>
  <si>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</si>
  <si>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</si>
  <si>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</si>
  <si>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</si>
  <si>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</si>
  <si>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</si>
  <si>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</si>
  <si>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</si>
  <si>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</si>
  <si>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</si>
  <si>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</si>
  <si>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</si>
  <si>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</si>
  <si>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</si>
  <si>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</si>
  <si>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</si>
  <si>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</si>
  <si>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</si>
  <si>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</si>
  <si>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</si>
  <si>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</si>
  <si>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</si>
  <si>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</si>
  <si>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</si>
  <si>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</si>
  <si>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</si>
  <si>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</si>
  <si>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</si>
  <si>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</si>
  <si>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</si>
  <si>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</si>
  <si>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</si>
  <si>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</si>
  <si>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</si>
  <si>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</si>
  <si>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</si>
  <si>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</si>
  <si>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</si>
  <si>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</si>
  <si>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</si>
  <si>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</si>
  <si>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</si>
  <si>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</si>
  <si>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</si>
  <si>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</si>
  <si>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</si>
  <si>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</si>
  <si>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</si>
  <si>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</si>
  <si>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</si>
  <si>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</si>
  <si>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</si>
  <si>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</si>
  <si>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</si>
  <si>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</si>
  <si>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</si>
  <si>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</si>
  <si>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</si>
  <si>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</si>
  <si>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</si>
  <si>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</si>
  <si>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</si>
  <si>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</si>
  <si>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</si>
  <si>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</si>
  <si>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</si>
  <si>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</si>
  <si>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</si>
  <si>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</si>
  <si>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</si>
  <si>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</si>
  <si>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</si>
  <si>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</si>
  <si>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</si>
  <si>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</si>
  <si>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</si>
  <si>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</si>
  <si>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</si>
  <si>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</si>
  <si>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</si>
  <si>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</si>
  <si>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</si>
  <si>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</si>
  <si>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</si>
  <si>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</si>
  <si>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</si>
  <si>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</si>
  <si>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</si>
  <si>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</si>
  <si>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</si>
  <si>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</si>
  <si>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</si>
  <si>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</si>
  <si>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</si>
  <si>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</si>
  <si>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</si>
  <si>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</si>
  <si>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</si>
  <si>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</si>
  <si>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</si>
  <si>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</si>
  <si>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</si>
  <si>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</si>
  <si>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</si>
  <si>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</si>
  <si>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</si>
  <si>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</si>
  <si>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</si>
  <si>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</si>
  <si>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</si>
  <si>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</si>
  <si>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</si>
  <si>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</si>
  <si>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</si>
  <si>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</si>
  <si>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</si>
  <si>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</si>
  <si>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</si>
  <si>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</si>
  <si>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</si>
  <si>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</si>
  <si>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</si>
  <si>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</si>
  <si>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</si>
  <si>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</si>
  <si>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</si>
  <si>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</si>
  <si>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</si>
  <si>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</si>
  <si>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</si>
  <si>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</si>
  <si>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</si>
  <si>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</si>
  <si>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</si>
  <si>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</si>
  <si>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</si>
  <si>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</si>
  <si>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</si>
  <si>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</si>
  <si>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</si>
  <si>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</si>
  <si>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</si>
  <si>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</si>
  <si>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</si>
  <si>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</si>
  <si>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</si>
  <si>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</si>
  <si>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</si>
  <si>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</si>
  <si>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</si>
  <si>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</si>
  <si>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</si>
  <si>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</si>
  <si>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</si>
  <si>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</si>
  <si>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</si>
  <si>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</si>
  <si>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</si>
  <si>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</si>
  <si>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</si>
  <si>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</si>
  <si>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</si>
  <si>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</si>
  <si>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</si>
  <si>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</si>
  <si>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</si>
  <si>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</si>
  <si>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</si>
  <si>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</si>
  <si>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</si>
  <si>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</si>
  <si>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</si>
  <si>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</si>
  <si>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</si>
  <si>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</si>
  <si>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</si>
  <si>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</si>
  <si>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</si>
  <si>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</si>
  <si>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</si>
  <si>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</si>
  <si>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</si>
  <si>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</si>
  <si>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</si>
  <si>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</si>
  <si>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</si>
  <si>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</si>
  <si>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</si>
  <si>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</si>
  <si>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</si>
  <si>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</si>
  <si>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</si>
  <si>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</si>
  <si>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</si>
  <si>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</si>
  <si>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</si>
  <si>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</si>
  <si>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</si>
  <si>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</si>
  <si>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</si>
  <si>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</si>
  <si>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</si>
  <si>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</si>
  <si>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</si>
  <si>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</si>
  <si>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</si>
  <si>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</si>
  <si>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</si>
  <si>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</si>
  <si>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</si>
  <si>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</si>
  <si>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</si>
  <si>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</si>
  <si>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</si>
  <si>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</si>
  <si>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</si>
  <si>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</si>
  <si>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</si>
  <si>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</si>
  <si>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</si>
  <si>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</si>
  <si>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</si>
  <si>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</si>
  <si>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</si>
  <si>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</si>
  <si>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</si>
  <si>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</si>
  <si>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</si>
  <si>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</si>
  <si>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</si>
  <si>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</si>
  <si>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</si>
  <si>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</si>
  <si>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</si>
  <si>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</si>
  <si>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</si>
  <si>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</si>
  <si>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</si>
  <si>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</si>
  <si>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</si>
  <si>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</si>
  <si>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</si>
  <si>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</si>
  <si>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</si>
  <si>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</si>
  <si>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</si>
  <si>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</si>
  <si>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</si>
  <si>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</si>
  <si>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</si>
  <si>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</si>
  <si>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</si>
  <si>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</si>
  <si>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</si>
  <si>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</si>
  <si>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</si>
  <si>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</si>
  <si>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</si>
  <si>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</si>
  <si>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</si>
  <si>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</si>
  <si>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</si>
  <si>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</si>
  <si>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</si>
  <si>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</si>
  <si>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</si>
  <si>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</si>
  <si>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</si>
  <si>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</si>
  <si>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</si>
  <si>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</si>
  <si>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</si>
  <si>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</si>
  <si>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</si>
  <si>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</si>
  <si>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</si>
  <si>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</si>
  <si>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</si>
  <si>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</si>
  <si>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</si>
  <si>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</si>
  <si>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</si>
  <si>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</si>
  <si>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</si>
  <si>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</si>
  <si>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</si>
  <si>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</si>
  <si>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</si>
  <si>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</si>
  <si>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</si>
  <si>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</si>
  <si>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</si>
  <si>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</si>
  <si>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</si>
  <si>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</si>
  <si>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</si>
  <si>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</si>
  <si>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</si>
  <si>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</si>
  <si>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</si>
  <si>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</si>
  <si>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</si>
  <si>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</si>
  <si>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</si>
  <si>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</si>
  <si>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</si>
  <si>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</si>
  <si>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</si>
  <si>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</si>
  <si>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</si>
  <si>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</si>
  <si>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</si>
  <si>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</si>
  <si>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</si>
  <si>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</si>
  <si>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</si>
  <si>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</si>
  <si>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</si>
  <si>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</si>
  <si>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</si>
  <si>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</si>
  <si>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</si>
  <si>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</si>
  <si>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</si>
  <si>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</si>
  <si>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</si>
  <si>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</si>
  <si>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</si>
  <si>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</si>
  <si>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</si>
  <si>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</si>
  <si>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</si>
  <si>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</si>
  <si>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</si>
  <si>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</si>
  <si>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</si>
  <si>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</si>
  <si>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</si>
  <si>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</si>
  <si>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</si>
  <si>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</si>
  <si>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</si>
  <si>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</si>
  <si>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</si>
  <si>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</si>
  <si>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</si>
  <si>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</si>
  <si>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</si>
  <si>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</si>
  <si>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</si>
  <si>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</si>
  <si>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</si>
  <si>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</si>
  <si>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</si>
  <si>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</si>
  <si>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</si>
  <si>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</si>
  <si>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</si>
  <si>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</si>
  <si>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</si>
  <si>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</si>
  <si>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</si>
  <si>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</si>
  <si>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</si>
  <si>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</si>
  <si>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</si>
  <si>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</si>
  <si>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</si>
  <si>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</si>
  <si>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</si>
  <si>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</si>
  <si>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</si>
  <si>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</si>
  <si>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</si>
  <si>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</si>
  <si>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</si>
  <si>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</si>
  <si>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</si>
  <si>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</si>
  <si>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</si>
  <si>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</si>
  <si>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</si>
  <si>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</si>
  <si>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</si>
  <si>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</si>
  <si>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</si>
  <si>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</si>
  <si>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</si>
  <si>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</si>
  <si>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</si>
  <si>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</si>
  <si>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</si>
  <si>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</si>
  <si>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</si>
  <si>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</si>
  <si>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</si>
  <si>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</si>
  <si>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</si>
  <si>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</si>
  <si>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</si>
  <si>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</si>
  <si>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</si>
  <si>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</si>
  <si>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</si>
  <si>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</si>
  <si>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</si>
  <si>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</si>
  <si>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</si>
  <si>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</si>
  <si>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</si>
  <si>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</si>
  <si>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</si>
  <si>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</si>
  <si>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</si>
  <si>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</si>
  <si>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</si>
  <si>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</si>
  <si>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</si>
  <si>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</si>
  <si>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</si>
  <si>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</si>
  <si>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</si>
  <si>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</si>
  <si>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</si>
  <si>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</si>
  <si>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</si>
  <si>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</si>
  <si>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</si>
  <si>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</si>
  <si>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</si>
  <si>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</si>
  <si>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</si>
  <si>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</si>
  <si>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</si>
  <si>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</si>
  <si>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</si>
  <si>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</si>
  <si>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</si>
  <si>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</si>
  <si>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</si>
  <si>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</si>
  <si>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</si>
  <si>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</si>
  <si>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</si>
  <si>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</si>
  <si>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</si>
  <si>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</si>
  <si>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</si>
  <si>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</si>
  <si>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</si>
  <si>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</si>
  <si>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</si>
  <si>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</si>
  <si>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</si>
  <si>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</si>
  <si>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</si>
  <si>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</si>
  <si>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</si>
  <si>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</si>
  <si>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</si>
  <si>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</si>
  <si>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</si>
  <si>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</si>
  <si>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</si>
  <si>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</si>
  <si>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</si>
  <si>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</si>
  <si>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</si>
  <si>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</si>
  <si>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</si>
  <si>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</si>
  <si>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</si>
  <si>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</si>
  <si>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</si>
  <si>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</si>
  <si>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</si>
  <si>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</si>
  <si>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</si>
  <si>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</si>
  <si>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</si>
  <si>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</si>
  <si>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</si>
  <si>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</si>
  <si>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</si>
  <si>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</si>
  <si>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</si>
  <si>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</si>
  <si>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</si>
  <si>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</si>
  <si>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</si>
  <si>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</si>
  <si>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</si>
  <si>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</si>
  <si>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</si>
  <si>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</si>
  <si>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</si>
  <si>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</si>
  <si>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</si>
  <si>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</si>
  <si>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</si>
  <si>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</si>
  <si>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</si>
  <si>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</si>
  <si>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</si>
  <si>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</si>
  <si>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</si>
  <si>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</si>
  <si>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</si>
  <si>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</si>
  <si>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</si>
  <si>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</si>
  <si>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</si>
  <si>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</si>
  <si>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</si>
  <si>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</si>
  <si>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</si>
  <si>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</si>
  <si>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</si>
  <si>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</si>
  <si>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</si>
  <si>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</si>
  <si>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</si>
  <si>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</si>
  <si>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</si>
  <si>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</si>
  <si>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</si>
  <si>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</si>
  <si>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</si>
  <si>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</si>
  <si>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</si>
  <si>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</si>
  <si>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</si>
  <si>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</si>
  <si>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</si>
  <si>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</si>
  <si>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</si>
  <si>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</si>
  <si>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</si>
  <si>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</si>
  <si>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</si>
  <si>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</si>
  <si>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</si>
  <si>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</si>
  <si>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</si>
  <si>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</si>
  <si>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</si>
  <si>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</si>
  <si>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</si>
  <si>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</si>
  <si>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</si>
  <si>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</si>
  <si>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</si>
  <si>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</si>
  <si>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</si>
  <si>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</si>
  <si>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</si>
  <si>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</si>
  <si>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</si>
  <si>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</si>
  <si>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</si>
  <si>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</si>
  <si>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</si>
  <si>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</si>
  <si>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</si>
  <si>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</si>
  <si>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</si>
  <si>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</si>
  <si>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</si>
  <si>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</si>
  <si>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</si>
  <si>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</si>
  <si>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</si>
  <si>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</si>
  <si>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</si>
  <si>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</si>
  <si>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</si>
  <si>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</si>
  <si>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</si>
  <si>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</si>
  <si>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</si>
  <si>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</si>
  <si>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</si>
  <si>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</si>
  <si>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</si>
  <si>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</si>
  <si>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</si>
  <si>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</si>
  <si>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</si>
  <si>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</si>
  <si>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</si>
  <si>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</si>
  <si>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</si>
  <si>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</si>
  <si>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</si>
  <si>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</si>
  <si>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</si>
  <si>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</si>
  <si>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</si>
  <si>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</si>
  <si>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</si>
  <si>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</si>
  <si>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</si>
  <si>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</si>
  <si>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</si>
  <si>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</si>
  <si>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</si>
  <si>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</si>
  <si>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</si>
  <si>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</si>
  <si>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</si>
  <si>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</si>
  <si>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</si>
  <si>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</si>
  <si>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</si>
  <si>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</si>
  <si>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</si>
  <si>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</si>
  <si>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</si>
  <si>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</si>
  <si>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</si>
  <si>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</si>
  <si>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</si>
  <si>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</si>
  <si>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</si>
  <si>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</si>
  <si>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</si>
  <si>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</si>
  <si>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</si>
  <si>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</si>
  <si>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</si>
  <si>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</si>
  <si>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</si>
  <si>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</si>
  <si>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</si>
  <si>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</si>
  <si>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</si>
  <si>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</si>
  <si>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</si>
  <si>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</si>
  <si>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</si>
  <si>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</si>
  <si>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</si>
  <si>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</si>
  <si>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</si>
  <si>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</si>
  <si>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</si>
  <si>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</si>
  <si>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</si>
  <si>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</si>
  <si>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</si>
  <si>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</si>
  <si>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</si>
  <si>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</si>
  <si>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</si>
  <si>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</si>
  <si>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</si>
  <si>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</si>
  <si>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</si>
  <si>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</si>
  <si>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</si>
  <si>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</si>
  <si>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</si>
  <si>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</si>
  <si>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</si>
  <si>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</si>
  <si>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</si>
  <si>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</si>
  <si>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</si>
  <si>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</si>
  <si>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</si>
  <si>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</si>
  <si>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</si>
  <si>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</si>
  <si>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</si>
  <si>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</si>
  <si>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</si>
  <si>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</si>
  <si>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</si>
  <si>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</si>
  <si>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</si>
  <si>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</si>
  <si>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</si>
  <si>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</si>
  <si>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</si>
  <si>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</si>
  <si>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</si>
  <si>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</si>
  <si>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</si>
  <si>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</si>
  <si>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</si>
  <si>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</si>
  <si>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</si>
  <si>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</si>
  <si>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</si>
  <si>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</si>
  <si>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</si>
  <si>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</si>
  <si>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</si>
  <si>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</si>
  <si>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</si>
  <si>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</si>
  <si>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</si>
  <si>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</si>
  <si>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</si>
  <si>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</si>
  <si>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</si>
  <si>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</si>
  <si>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</si>
  <si>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</si>
  <si>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</si>
  <si>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</si>
  <si>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</si>
  <si>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</si>
  <si>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</si>
  <si>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</si>
  <si>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</si>
  <si>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</si>
  <si>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</si>
  <si>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</si>
  <si>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</si>
  <si>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</si>
  <si>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</si>
  <si>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</si>
  <si>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</si>
  <si>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</si>
  <si>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</si>
  <si>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</si>
  <si>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</si>
  <si>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</si>
  <si>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</si>
  <si>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</si>
  <si>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</si>
  <si>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</si>
  <si>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</si>
  <si>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</si>
  <si>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</si>
  <si>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</si>
  <si>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</si>
  <si>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</si>
  <si>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</si>
  <si>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</si>
  <si>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</si>
  <si>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</si>
  <si>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</si>
  <si>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</si>
  <si>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</si>
  <si>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</si>
  <si>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</si>
  <si>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</si>
  <si>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</si>
  <si>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</si>
  <si>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</si>
  <si>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</si>
  <si>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</si>
  <si>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</si>
  <si>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</si>
  <si>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</si>
  <si>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</si>
  <si>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</si>
  <si>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</si>
  <si>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</si>
  <si>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</si>
  <si>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</si>
  <si>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</si>
  <si>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</si>
  <si>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</si>
  <si>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</si>
  <si>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</si>
  <si>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</si>
  <si>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</si>
  <si>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</si>
  <si>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</si>
  <si>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</si>
  <si>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</si>
  <si>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</si>
  <si>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</si>
  <si>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</si>
  <si>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</si>
  <si>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</si>
  <si>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</si>
  <si>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</si>
  <si>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</si>
  <si>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</si>
  <si>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</si>
  <si>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</si>
  <si>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</si>
  <si>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</si>
  <si>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</si>
  <si>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</si>
  <si>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</si>
  <si>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</si>
  <si>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</si>
  <si>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</si>
  <si>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</si>
  <si>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</si>
  <si>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</si>
  <si>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</si>
  <si>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</si>
  <si>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</si>
  <si>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</si>
  <si>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</si>
  <si>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</si>
  <si>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</si>
  <si>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</si>
  <si>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</si>
  <si>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</si>
  <si>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</si>
  <si>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</si>
  <si>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</si>
  <si>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</si>
  <si>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</si>
  <si>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</si>
  <si>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</si>
  <si>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</si>
  <si>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</si>
  <si>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</si>
  <si>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</si>
  <si>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</si>
  <si>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</si>
  <si>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</si>
  <si>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</si>
  <si>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</si>
  <si>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</si>
  <si>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</si>
  <si>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</si>
  <si>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</si>
  <si>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</si>
  <si>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</si>
  <si>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</si>
  <si>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</si>
  <si>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</si>
  <si>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</si>
  <si>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</si>
  <si>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</si>
  <si>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</si>
  <si>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</si>
  <si>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</si>
  <si>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</si>
  <si>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</si>
  <si>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</si>
  <si>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</si>
  <si>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</si>
  <si>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</si>
  <si>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</si>
  <si>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</si>
  <si>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</si>
  <si>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</si>
  <si>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</si>
  <si>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</si>
  <si>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</si>
  <si>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</si>
  <si>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</si>
  <si>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</si>
  <si>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</si>
  <si>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</si>
  <si>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</si>
  <si>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</si>
  <si>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</si>
  <si>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</si>
  <si>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</si>
  <si>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</si>
  <si>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</si>
  <si>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</si>
  <si>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</si>
  <si>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</si>
  <si>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</si>
  <si>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</si>
  <si>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</si>
  <si>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</si>
  <si>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</si>
  <si>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</si>
  <si>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</si>
  <si>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</si>
  <si>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</si>
  <si>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</si>
  <si>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</si>
  <si>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</si>
  <si>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</si>
  <si>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</si>
  <si>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</si>
  <si>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</si>
  <si>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</si>
  <si>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</si>
  <si>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</si>
  <si>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</si>
  <si>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</si>
  <si>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</si>
  <si>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</si>
  <si>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</si>
  <si>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</si>
  <si>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</si>
  <si>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</si>
  <si>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</si>
  <si>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</si>
  <si>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</si>
  <si>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</si>
  <si>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</si>
  <si>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</si>
  <si>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</si>
  <si>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</si>
  <si>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</si>
  <si>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</si>
  <si>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</si>
  <si>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</si>
  <si>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</si>
  <si>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</si>
  <si>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</si>
  <si>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</si>
  <si>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</si>
  <si>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</si>
  <si>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</si>
  <si>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</si>
  <si>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</si>
  <si>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</si>
  <si>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</si>
  <si>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</si>
  <si>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</si>
  <si>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</si>
  <si>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</si>
  <si>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</si>
  <si>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</si>
  <si>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</si>
  <si>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</si>
  <si>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</si>
  <si>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</si>
  <si>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</si>
  <si>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</si>
  <si>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</si>
  <si>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</si>
  <si>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</si>
  <si>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</si>
  <si>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</si>
  <si>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</si>
  <si>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</si>
  <si>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</si>
  <si>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</si>
  <si>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</si>
  <si>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</si>
  <si>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</si>
  <si>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</si>
  <si>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</si>
  <si>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</si>
  <si>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</si>
  <si>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</si>
  <si>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</si>
  <si>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</si>
  <si>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</si>
  <si>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</si>
  <si>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</si>
  <si>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</si>
  <si>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</si>
  <si>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</si>
  <si>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</si>
  <si>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</si>
  <si>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</si>
  <si>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</si>
  <si>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</si>
  <si>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</si>
  <si>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</si>
  <si>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</si>
  <si>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</si>
  <si>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</si>
  <si>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</si>
  <si>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</si>
  <si>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</si>
  <si>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</si>
  <si>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</si>
  <si>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</si>
  <si>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</si>
  <si>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</si>
  <si>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</si>
  <si>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</si>
  <si>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</si>
  <si>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</si>
  <si>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</si>
  <si>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</si>
  <si>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</si>
  <si>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</si>
  <si>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</si>
  <si>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</si>
  <si>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</si>
  <si>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</si>
  <si>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</si>
  <si>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</si>
  <si>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</si>
  <si>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</si>
  <si>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</si>
  <si>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</si>
  <si>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</si>
  <si>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</si>
  <si>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</si>
  <si>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</si>
  <si>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</si>
  <si>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</si>
  <si>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</si>
  <si>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</si>
  <si>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</si>
  <si>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</si>
  <si>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</si>
  <si>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</si>
  <si>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</si>
  <si>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</si>
  <si>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</si>
  <si>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</si>
  <si>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</si>
  <si>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</si>
  <si>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</si>
  <si>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</si>
  <si>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</si>
  <si>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</si>
  <si>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</si>
  <si>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</si>
  <si>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</si>
  <si>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</si>
  <si>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</si>
  <si>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</si>
  <si>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</si>
  <si>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</si>
  <si>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</si>
  <si>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</si>
  <si>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</si>
  <si>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</si>
  <si>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</si>
  <si>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</si>
  <si>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</si>
  <si>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</si>
  <si>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</si>
  <si>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</si>
  <si>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</si>
  <si>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</si>
  <si>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</si>
  <si>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</si>
  <si>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</si>
  <si>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</si>
  <si>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</si>
  <si>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</si>
  <si>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</si>
  <si>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</si>
  <si>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</si>
  <si>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</si>
  <si>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</si>
  <si>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</si>
  <si>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</si>
  <si>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</si>
  <si>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</si>
  <si>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</si>
  <si>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</si>
  <si>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</si>
  <si>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</si>
  <si>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</si>
  <si>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</si>
  <si>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</si>
  <si>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</si>
  <si>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</si>
  <si>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</si>
  <si>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</si>
  <si>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</si>
  <si>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</si>
  <si>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</si>
  <si>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</si>
  <si>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</si>
  <si>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</si>
  <si>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</si>
  <si>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</si>
  <si>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</si>
  <si>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</si>
  <si>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</si>
  <si>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</si>
  <si>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</si>
  <si>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</si>
  <si>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</si>
  <si>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</si>
  <si>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</si>
  <si>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</si>
  <si>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</si>
  <si>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</si>
  <si>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</si>
  <si>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</si>
  <si>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</si>
  <si>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</si>
  <si>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</si>
  <si>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</si>
  <si>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</si>
  <si>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</si>
  <si>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</si>
  <si>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</si>
  <si>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</si>
  <si>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</si>
  <si>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</si>
  <si>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</si>
  <si>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</si>
  <si>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</si>
  <si>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</si>
  <si>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</si>
  <si>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</si>
  <si>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</si>
  <si>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</si>
  <si>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</si>
  <si>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</si>
  <si>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</si>
  <si>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</si>
  <si>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</si>
  <si>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</si>
  <si>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</si>
  <si>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</si>
  <si>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</si>
  <si>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</si>
  <si>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</si>
  <si>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</si>
  <si>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</si>
  <si>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</si>
  <si>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</si>
  <si>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</si>
  <si>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</si>
  <si>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</si>
  <si>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</si>
  <si>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</si>
  <si>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</si>
  <si>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</si>
  <si>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</si>
  <si>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</si>
  <si>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</si>
  <si>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</si>
  <si>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</si>
  <si>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</si>
  <si>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</si>
  <si>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</si>
  <si>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</si>
  <si>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</si>
  <si>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</si>
  <si>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</si>
  <si>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</si>
  <si>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</si>
  <si>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</si>
  <si>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</si>
  <si>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</si>
  <si>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</si>
  <si>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</si>
  <si>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</si>
  <si>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</si>
  <si>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</si>
  <si>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</si>
  <si>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</si>
  <si>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</si>
  <si>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</si>
  <si>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</si>
  <si>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</si>
  <si>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</si>
  <si>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</si>
  <si>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</si>
  <si>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</si>
  <si>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</si>
  <si>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</si>
  <si>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</si>
  <si>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</si>
  <si>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</si>
  <si>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</si>
  <si>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</si>
  <si>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</si>
  <si>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</si>
  <si>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</si>
  <si>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</si>
  <si>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</si>
  <si>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</si>
  <si>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</si>
  <si>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</si>
  <si>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</si>
  <si>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</si>
  <si>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</si>
  <si>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</si>
  <si>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</si>
  <si>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</si>
  <si>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</si>
  <si>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</si>
  <si>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</si>
  <si>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</si>
  <si>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</si>
  <si>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</si>
  <si>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</si>
  <si>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</si>
  <si>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</si>
  <si>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</si>
  <si>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</si>
  <si>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</si>
  <si>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</si>
  <si>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</si>
  <si>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</si>
  <si>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</si>
  <si>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</si>
  <si>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</si>
  <si>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</si>
  <si>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</si>
  <si>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</si>
  <si>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</si>
  <si>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</si>
  <si>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</si>
  <si>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</si>
  <si>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</si>
  <si>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</si>
  <si>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</si>
  <si>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</si>
  <si>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</si>
  <si>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</si>
  <si>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</si>
  <si>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</si>
  <si>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</si>
  <si>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</si>
  <si>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</si>
  <si>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</si>
  <si>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</si>
  <si>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</si>
  <si>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</si>
  <si>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</si>
  <si>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</si>
  <si>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</si>
  <si>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</si>
  <si>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</si>
  <si>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</si>
  <si>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</si>
  <si>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</si>
  <si>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</si>
  <si>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</si>
  <si>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</si>
  <si>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</si>
  <si>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</si>
  <si>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</si>
  <si>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</si>
  <si>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</si>
  <si>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</si>
  <si>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</si>
  <si>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</si>
  <si>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</si>
  <si>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</si>
  <si>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</si>
  <si>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</si>
  <si>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</si>
  <si>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</si>
  <si>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</si>
  <si>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</si>
  <si>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</si>
  <si>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</si>
  <si>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</si>
  <si>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</si>
  <si>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</si>
  <si>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</si>
  <si>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</si>
  <si>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</si>
  <si>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</si>
  <si>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</si>
  <si>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</si>
  <si>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</si>
  <si>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</si>
  <si>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</si>
  <si>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</si>
  <si>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</si>
  <si>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</si>
  <si>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</si>
  <si>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</si>
  <si>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</si>
  <si>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</si>
  <si>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</si>
  <si>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</si>
  <si>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</si>
  <si>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</si>
  <si>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</si>
  <si>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</si>
  <si>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</si>
  <si>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</si>
  <si>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</si>
  <si>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</si>
  <si>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</si>
  <si>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</si>
  <si>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</si>
  <si>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</si>
  <si>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</si>
  <si>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</si>
  <si>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</si>
  <si>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</si>
  <si>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</si>
  <si>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</si>
  <si>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</si>
  <si>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</si>
  <si>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</si>
  <si>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</si>
  <si>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</si>
  <si>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</si>
  <si>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</si>
  <si>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</si>
  <si>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</si>
  <si>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</si>
  <si>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</si>
  <si>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</si>
  <si>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</si>
  <si>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</si>
  <si>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</si>
  <si>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</si>
  <si>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</si>
  <si>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</si>
  <si>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</si>
  <si>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</si>
  <si>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</si>
  <si>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</si>
  <si>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</si>
  <si>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</si>
  <si>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</si>
  <si>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</si>
  <si>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</si>
  <si>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</si>
  <si>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</si>
  <si>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</si>
  <si>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</si>
  <si>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</si>
  <si>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</si>
  <si>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</si>
  <si>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</si>
  <si>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</si>
  <si>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</si>
  <si>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</si>
  <si>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</si>
  <si>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</si>
  <si>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</si>
  <si>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</si>
  <si>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</si>
  <si>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</si>
  <si>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</si>
  <si>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</si>
  <si>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</si>
  <si>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</si>
  <si>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</si>
  <si>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</si>
  <si>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</si>
  <si>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</si>
  <si>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</si>
  <si>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</si>
  <si>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</si>
  <si>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</si>
  <si>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</si>
  <si>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</si>
  <si>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</si>
  <si>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</si>
  <si>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</si>
  <si>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</si>
  <si>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</si>
  <si>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</si>
  <si>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</si>
  <si>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</si>
  <si>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</si>
  <si>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</si>
  <si>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</si>
  <si>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</si>
  <si>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</si>
  <si>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</si>
  <si>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</si>
  <si>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</si>
  <si>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</si>
  <si>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</si>
  <si>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</si>
  <si>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</si>
  <si>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</si>
  <si>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</si>
  <si>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</si>
  <si>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</si>
  <si>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</si>
  <si>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</si>
  <si>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</si>
  <si>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</si>
  <si>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</si>
  <si>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</si>
  <si>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</si>
  <si>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</si>
  <si>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</si>
  <si>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</si>
  <si>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</si>
  <si>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</si>
  <si>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</si>
  <si>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</si>
  <si>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</si>
  <si>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</si>
  <si>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</si>
  <si>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</si>
  <si>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</si>
  <si>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</si>
  <si>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</si>
  <si>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</si>
  <si>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</si>
  <si>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</si>
  <si>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</si>
  <si>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</si>
  <si>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</si>
  <si>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</si>
  <si>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</si>
  <si>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</si>
  <si>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</si>
  <si>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</si>
  <si>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</si>
  <si>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</si>
  <si>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</si>
  <si>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</si>
  <si>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</si>
  <si>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</si>
  <si>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</si>
  <si>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</si>
  <si>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</si>
  <si>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</si>
  <si>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</si>
  <si>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</si>
  <si>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</si>
  <si>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</si>
  <si>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</si>
  <si>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</si>
  <si>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</si>
  <si>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</si>
  <si>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</si>
  <si>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</si>
  <si>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</si>
  <si>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</si>
  <si>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</si>
  <si>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</si>
  <si>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</si>
  <si>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</si>
  <si>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</si>
  <si>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</si>
  <si>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</si>
  <si>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</si>
  <si>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</si>
  <si>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</si>
  <si>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</si>
  <si>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</si>
  <si>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</si>
  <si>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</si>
  <si>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</si>
  <si>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</si>
  <si>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</si>
  <si>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</si>
  <si>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</si>
  <si>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</si>
  <si>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</si>
  <si>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</si>
  <si>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</si>
  <si>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</si>
  <si>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</si>
  <si>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</si>
  <si>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</si>
  <si>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</si>
  <si>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</si>
  <si>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</si>
  <si>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</si>
  <si>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</si>
  <si>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</si>
  <si>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</si>
  <si>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</si>
  <si>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</si>
  <si>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</si>
  <si>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</si>
  <si>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</si>
  <si>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</si>
  <si>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</si>
  <si>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</si>
  <si>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</si>
  <si>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</si>
  <si>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</si>
  <si>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</si>
  <si>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</si>
  <si>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</si>
  <si>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</si>
  <si>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</si>
  <si>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</si>
  <si>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</si>
  <si>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</si>
  <si>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</si>
  <si>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</si>
  <si>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</si>
  <si>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</si>
  <si>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</si>
  <si>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</si>
  <si>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</si>
  <si>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</si>
  <si>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</si>
  <si>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</si>
  <si>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</si>
  <si>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</si>
  <si>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</si>
  <si>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</si>
  <si>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</si>
  <si>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</si>
  <si>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</si>
  <si>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</si>
  <si>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</si>
  <si>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</si>
  <si>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</si>
  <si>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</si>
  <si>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</si>
  <si>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</si>
  <si>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</si>
  <si>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</si>
  <si>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</si>
  <si>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</si>
  <si>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</si>
  <si>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</si>
  <si>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</si>
  <si>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</si>
  <si>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</si>
  <si>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</si>
  <si>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</si>
  <si>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</si>
  <si>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</si>
  <si>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</si>
  <si>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</si>
  <si>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</si>
  <si>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</si>
  <si>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</si>
  <si>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</si>
  <si>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</si>
  <si>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</si>
  <si>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</si>
  <si>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</si>
  <si>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</si>
  <si>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</si>
  <si>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</si>
  <si>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</si>
  <si>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</si>
  <si>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</si>
  <si>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</si>
  <si>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</si>
  <si>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</si>
  <si>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</si>
  <si>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</si>
  <si>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</si>
  <si>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</si>
  <si>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</si>
  <si>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</si>
  <si>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</si>
  <si>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</si>
  <si>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</si>
  <si>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</si>
  <si>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</si>
  <si>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</si>
  <si>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</si>
  <si>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</si>
  <si>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</si>
  <si>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</si>
  <si>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</si>
  <si>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</si>
  <si>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</si>
  <si>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</si>
  <si>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</si>
  <si>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</si>
  <si>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</si>
  <si>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</si>
  <si>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</si>
  <si>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</si>
  <si>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</si>
  <si>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</si>
  <si>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</si>
  <si>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</si>
  <si>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</si>
  <si>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</si>
  <si>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</si>
  <si>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</si>
  <si>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</si>
  <si>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</si>
  <si>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</si>
  <si>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</si>
  <si>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</si>
  <si>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</si>
  <si>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</si>
  <si>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</si>
  <si>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</si>
  <si>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</si>
  <si>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</si>
  <si>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</si>
  <si>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</si>
  <si>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</si>
  <si>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</si>
  <si>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</si>
  <si>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</si>
  <si>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</si>
  <si>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</si>
  <si>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</si>
  <si>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</si>
  <si>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</si>
  <si>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</si>
  <si>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</si>
  <si>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</si>
  <si>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</si>
  <si>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</si>
  <si>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</si>
  <si>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</si>
  <si>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</si>
  <si>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</si>
  <si>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</si>
  <si>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</si>
  <si>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</si>
  <si>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</si>
  <si>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</si>
  <si>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</si>
  <si>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</si>
  <si>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</si>
  <si>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</si>
  <si>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</si>
  <si>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</si>
  <si>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</si>
  <si>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</si>
  <si>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</si>
  <si>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</si>
  <si>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</si>
  <si>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</si>
  <si>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</si>
  <si>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</si>
  <si>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</si>
  <si>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</si>
  <si>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</si>
  <si>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</si>
  <si>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</si>
  <si>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</si>
  <si>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</si>
  <si>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</si>
  <si>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</si>
  <si>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</si>
  <si>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</si>
  <si>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</si>
  <si>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</si>
  <si>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</si>
  <si>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</si>
  <si>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</si>
  <si>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</si>
  <si>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</si>
  <si>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</si>
  <si>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</si>
  <si>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</si>
  <si>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</si>
  <si>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</si>
  <si>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</si>
  <si>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</si>
  <si>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</si>
  <si>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</si>
  <si>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</si>
  <si>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</si>
  <si>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</si>
  <si>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</si>
  <si>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</si>
  <si>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</si>
  <si>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</si>
  <si>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</si>
  <si>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</si>
  <si>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</si>
  <si>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</si>
  <si>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</si>
  <si>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</si>
  <si>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</si>
  <si>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</si>
  <si>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</si>
  <si>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</si>
  <si>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</si>
  <si>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</si>
  <si>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</si>
  <si>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</si>
  <si>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</si>
  <si>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</si>
  <si>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</si>
  <si>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</si>
  <si>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</si>
  <si>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</si>
  <si>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</si>
  <si>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</si>
  <si>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</si>
  <si>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</si>
  <si>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</si>
  <si>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</si>
  <si>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</si>
  <si>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</si>
  <si>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</si>
  <si>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</si>
  <si>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</si>
  <si>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</si>
  <si>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</si>
  <si>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</si>
  <si>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</si>
  <si>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</si>
  <si>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</si>
  <si>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</si>
  <si>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</si>
  <si>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</si>
  <si>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</si>
  <si>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</si>
  <si>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</si>
  <si>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</si>
  <si>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</si>
  <si>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</si>
  <si>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</si>
  <si>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</si>
  <si>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</si>
  <si>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</si>
  <si>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</si>
  <si>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</si>
  <si>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</si>
  <si>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</si>
  <si>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</si>
  <si>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</si>
  <si>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</si>
  <si>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</si>
  <si>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</si>
  <si>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</si>
  <si>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</si>
  <si>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</si>
  <si>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</si>
  <si>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</si>
  <si>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</si>
  <si>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</si>
  <si>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</si>
  <si>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</si>
  <si>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</si>
  <si>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</si>
  <si>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</si>
  <si>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</si>
  <si>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</si>
  <si>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</si>
  <si>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</si>
  <si>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</si>
  <si>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</si>
  <si>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</si>
  <si>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</si>
  <si>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</si>
  <si>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</si>
  <si>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</si>
  <si>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</si>
  <si>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</si>
  <si>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</si>
  <si>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</si>
  <si>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</si>
  <si>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</si>
  <si>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</si>
  <si>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</si>
  <si>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</si>
  <si>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</si>
  <si>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</si>
  <si>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</si>
  <si>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</si>
  <si>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</si>
  <si>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</si>
  <si>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</si>
  <si>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</si>
  <si>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</si>
  <si>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</si>
  <si>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</si>
  <si>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</si>
  <si>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</si>
  <si>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</si>
  <si>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</si>
  <si>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</si>
  <si>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</si>
  <si>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</si>
  <si>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</si>
  <si>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</si>
  <si>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</si>
  <si>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</si>
  <si>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</si>
  <si>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</si>
  <si>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</si>
  <si>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</si>
  <si>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</si>
  <si>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</si>
  <si>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</si>
  <si>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</si>
  <si>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</si>
  <si>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</si>
  <si>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</si>
  <si>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</si>
  <si>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</si>
  <si>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</si>
  <si>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</si>
  <si>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</si>
  <si>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</si>
  <si>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</si>
  <si>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</si>
  <si>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</si>
  <si>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</si>
  <si>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</si>
  <si>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</si>
  <si>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</si>
  <si>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</si>
  <si>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</si>
  <si>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</si>
  <si>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</si>
  <si>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</si>
  <si>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</si>
  <si>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</si>
  <si>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</si>
  <si>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</si>
  <si>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</si>
  <si>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</si>
  <si>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</si>
  <si>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</si>
  <si>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</si>
  <si>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</si>
  <si>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</si>
  <si>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</si>
  <si>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</si>
  <si>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</si>
  <si>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</si>
  <si>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</si>
  <si>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</si>
  <si>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</si>
  <si>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</si>
  <si>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</si>
  <si>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</si>
  <si>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</si>
  <si>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</si>
  <si>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</si>
  <si>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</si>
  <si>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</si>
  <si>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</si>
  <si>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</si>
  <si>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</si>
  <si>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</si>
  <si>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</si>
  <si>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</si>
  <si>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</si>
  <si>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</si>
  <si>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</si>
  <si>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</si>
  <si>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</si>
  <si>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</si>
  <si>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</si>
  <si>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</si>
  <si>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</si>
  <si>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</si>
  <si>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</si>
  <si>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</si>
  <si>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</si>
  <si>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</si>
  <si>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</si>
  <si>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</si>
  <si>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</si>
  <si>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</si>
  <si>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</si>
  <si>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</si>
  <si>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</si>
  <si>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</si>
  <si>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</si>
  <si>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</si>
  <si>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</si>
  <si>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</si>
  <si>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</si>
  <si>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</si>
  <si>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</si>
  <si>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</si>
  <si>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</si>
  <si>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</si>
  <si>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</si>
  <si>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</si>
  <si>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</si>
  <si>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</si>
  <si>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</si>
  <si>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</si>
  <si>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</si>
  <si>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</si>
  <si>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</si>
  <si>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</si>
  <si>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</si>
  <si>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</si>
  <si>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</si>
  <si>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</si>
  <si>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</si>
  <si>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</si>
  <si>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</si>
  <si>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</si>
  <si>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</si>
  <si>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</si>
  <si>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</si>
  <si>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</si>
  <si>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</si>
  <si>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</si>
  <si>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</si>
  <si>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</si>
  <si>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</si>
  <si>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</si>
  <si>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</si>
  <si>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</si>
  <si>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</si>
  <si>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</si>
  <si>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</si>
  <si>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</si>
  <si>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</si>
  <si>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</si>
  <si>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</si>
  <si>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</si>
  <si>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</si>
  <si>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</si>
  <si>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</si>
  <si>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</si>
  <si>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</si>
  <si>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</si>
  <si>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</si>
  <si>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</si>
  <si>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</si>
  <si>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</si>
  <si>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</si>
  <si>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</si>
  <si>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</si>
  <si>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</si>
  <si>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</si>
  <si>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</si>
  <si>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</si>
  <si>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</si>
  <si>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</si>
  <si>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</si>
  <si>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</si>
  <si>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</si>
  <si>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</si>
  <si>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</si>
  <si>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</si>
  <si>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</si>
  <si>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</si>
  <si>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</si>
  <si>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</si>
  <si>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</si>
  <si>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</si>
  <si>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</si>
  <si>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</si>
  <si>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</si>
  <si>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</si>
  <si>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</si>
  <si>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</si>
  <si>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</si>
  <si>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</si>
  <si>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</si>
  <si>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</si>
  <si>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</si>
  <si>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</si>
  <si>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</si>
  <si>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</si>
  <si>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</si>
  <si>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</si>
  <si>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</si>
  <si>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</si>
  <si>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</si>
  <si>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</si>
  <si>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</si>
  <si>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</si>
  <si>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</si>
  <si>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</si>
  <si>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</si>
  <si>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</si>
  <si>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</si>
  <si>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</si>
  <si>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</si>
  <si>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</si>
  <si>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</si>
  <si>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</si>
  <si>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</si>
  <si>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</si>
  <si>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</si>
  <si>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</si>
  <si>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</si>
  <si>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</si>
  <si>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</si>
  <si>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</si>
  <si>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</si>
  <si>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</si>
  <si>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</si>
  <si>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</si>
  <si>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</si>
  <si>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</si>
  <si>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</si>
  <si>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</si>
  <si>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</si>
  <si>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</si>
  <si>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</si>
  <si>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</si>
  <si>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</si>
  <si>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</si>
  <si>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</si>
  <si>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</si>
  <si>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</si>
  <si>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</si>
  <si>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</si>
  <si>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</si>
  <si>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</si>
  <si>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</si>
  <si>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</si>
  <si>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</si>
  <si>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</si>
  <si>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</si>
  <si>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</si>
  <si>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</si>
  <si>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</si>
  <si>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</si>
  <si>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</si>
  <si>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</si>
  <si>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</si>
  <si>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</si>
  <si>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</si>
  <si>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</si>
  <si>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</si>
  <si>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</si>
  <si>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</si>
  <si>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</si>
  <si>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</si>
  <si>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</si>
  <si>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</si>
  <si>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</si>
  <si>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</si>
  <si>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</si>
  <si>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</si>
  <si>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</si>
  <si>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</si>
  <si>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</si>
  <si>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</si>
  <si>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</si>
  <si>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</si>
  <si>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</si>
  <si>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</si>
  <si>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</si>
  <si>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</si>
  <si>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</si>
  <si>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</si>
  <si>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</si>
  <si>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</si>
  <si>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</si>
  <si>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</si>
  <si>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</si>
  <si>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</si>
  <si>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</si>
  <si>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</si>
  <si>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</si>
  <si>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</si>
  <si>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</si>
  <si>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</si>
  <si>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</si>
  <si>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</si>
  <si>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</si>
  <si>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</si>
  <si>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</si>
  <si>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</si>
  <si>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</si>
  <si>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</si>
  <si>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</si>
  <si>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</si>
  <si>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</si>
  <si>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</si>
  <si>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</si>
  <si>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</si>
  <si>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</si>
  <si>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</si>
  <si>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</si>
  <si>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</si>
  <si>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</si>
  <si>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</si>
  <si>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</si>
  <si>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</si>
  <si>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</si>
  <si>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</si>
  <si>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</si>
  <si>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</si>
  <si>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</si>
  <si>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</si>
  <si>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</si>
  <si>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</si>
  <si>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</si>
  <si>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</si>
  <si>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</si>
  <si>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</si>
  <si>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</si>
  <si>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</si>
  <si>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</si>
  <si>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</si>
  <si>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</si>
  <si>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</si>
  <si>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</si>
  <si>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</si>
  <si>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</si>
  <si>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</si>
  <si>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</si>
  <si>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</si>
  <si>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</si>
  <si>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</si>
  <si>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</si>
  <si>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</si>
  <si>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</si>
  <si>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</si>
  <si>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</si>
  <si>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</si>
  <si>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</si>
  <si>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</si>
  <si>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</si>
  <si>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</si>
  <si>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</si>
  <si>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</si>
  <si>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</si>
  <si>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</si>
  <si>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</si>
  <si>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</si>
  <si>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</si>
  <si>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</si>
  <si>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</si>
  <si>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</si>
  <si>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</si>
  <si>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</si>
  <si>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</si>
  <si>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</si>
  <si>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</si>
  <si>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</si>
  <si>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</si>
  <si>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</si>
  <si>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</si>
  <si>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</si>
  <si>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</si>
  <si>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</si>
  <si>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</si>
  <si>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</si>
  <si>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</si>
  <si>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</si>
  <si>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</si>
  <si>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</si>
  <si>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</si>
  <si>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</si>
  <si>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</si>
  <si>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</si>
  <si>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</si>
  <si>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</si>
  <si>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</si>
  <si>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</si>
  <si>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</si>
  <si>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</si>
  <si>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</si>
  <si>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</si>
  <si>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</si>
  <si>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</si>
  <si>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</si>
  <si>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</si>
  <si>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</si>
  <si>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</si>
  <si>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</si>
  <si>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</si>
  <si>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</si>
  <si>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</si>
  <si>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</si>
  <si>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</si>
  <si>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</si>
  <si>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</si>
  <si>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</si>
  <si>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</si>
  <si>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</si>
  <si>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</si>
  <si>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</si>
  <si>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</si>
  <si>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</si>
  <si>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</si>
  <si>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</si>
  <si>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</si>
  <si>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</si>
  <si>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</si>
  <si>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</si>
  <si>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</si>
  <si>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</si>
  <si>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</si>
  <si>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</si>
  <si>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</si>
  <si>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</si>
  <si>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</si>
  <si>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</si>
  <si>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</si>
  <si>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</si>
  <si>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</si>
  <si>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</si>
  <si>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</si>
  <si>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</si>
  <si>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</si>
  <si>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</si>
  <si>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</si>
  <si>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</si>
  <si>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</si>
  <si>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</si>
  <si>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</si>
  <si>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</si>
  <si>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</si>
  <si>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</si>
  <si>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</si>
  <si>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</si>
  <si>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</si>
  <si>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</si>
  <si>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</si>
  <si>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</si>
  <si>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</si>
  <si>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</si>
  <si>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</si>
  <si>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</si>
  <si>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</si>
  <si>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</si>
  <si>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</si>
  <si>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</si>
  <si>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</si>
  <si>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</si>
  <si>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</si>
  <si>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</si>
  <si>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</si>
  <si>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</si>
  <si>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</si>
  <si>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</si>
  <si>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</si>
  <si>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</si>
  <si>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</si>
  <si>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</si>
  <si>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</si>
  <si>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</si>
  <si>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</si>
  <si>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</si>
  <si>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</si>
  <si>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</si>
  <si>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</si>
  <si>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</si>
  <si>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</si>
  <si>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</si>
  <si>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</si>
  <si>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</si>
  <si>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</si>
  <si>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</si>
  <si>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</si>
  <si>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</si>
  <si>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</si>
  <si>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</si>
  <si>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</si>
  <si>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</si>
  <si>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</si>
  <si>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</si>
  <si>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</si>
  <si>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</si>
  <si>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</si>
  <si>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</si>
  <si>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</si>
  <si>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</si>
  <si>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</si>
  <si>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</si>
  <si>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</si>
  <si>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</si>
  <si>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</si>
  <si>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</si>
  <si>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</si>
  <si>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</si>
  <si>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</si>
  <si>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</si>
  <si>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</si>
  <si>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</si>
  <si>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</si>
  <si>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</si>
  <si>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</si>
  <si>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</si>
  <si>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</si>
  <si>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</si>
  <si>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</si>
  <si>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</si>
  <si>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</si>
  <si>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</si>
  <si>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</si>
  <si>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</si>
  <si>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</si>
  <si>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</si>
  <si>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</si>
  <si>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</si>
  <si>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</si>
  <si>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</si>
  <si>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</si>
  <si>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</si>
  <si>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</si>
  <si>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</si>
  <si>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</si>
  <si>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</si>
  <si>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</si>
  <si>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</si>
  <si>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</si>
  <si>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</si>
  <si>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</si>
  <si>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</si>
  <si>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</si>
  <si>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</si>
  <si>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</si>
  <si>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</si>
  <si>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</si>
  <si>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</si>
  <si>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</si>
  <si>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</si>
  <si>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</si>
  <si>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</si>
  <si>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</si>
  <si>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</si>
  <si>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</si>
  <si>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</si>
  <si>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</si>
  <si>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</si>
  <si>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</si>
  <si>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</si>
  <si>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</si>
  <si>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</si>
  <si>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</si>
  <si>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</si>
  <si>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</si>
  <si>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</si>
  <si>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</si>
  <si>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</si>
  <si>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</si>
  <si>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</si>
  <si>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</si>
  <si>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</si>
  <si>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</si>
  <si>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</si>
  <si>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</si>
  <si>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</si>
  <si>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</si>
  <si>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</si>
  <si>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</si>
  <si>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</si>
  <si>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</si>
  <si>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</si>
  <si>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</si>
  <si>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</si>
  <si>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</si>
  <si>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</si>
  <si>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</si>
  <si>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</si>
  <si>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</si>
  <si>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</si>
  <si>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</si>
  <si>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</si>
  <si>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</si>
  <si>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</si>
  <si>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</si>
  <si>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</si>
  <si>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</si>
  <si>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</si>
  <si>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</si>
  <si>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</si>
  <si>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</si>
  <si>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</si>
  <si>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</si>
  <si>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</si>
  <si>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</si>
  <si>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</si>
  <si>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</si>
  <si>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</si>
  <si>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</si>
  <si>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</si>
  <si>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</si>
  <si>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</si>
  <si>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</si>
  <si>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</si>
  <si>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</si>
  <si>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</si>
  <si>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</si>
  <si>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</si>
  <si>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</si>
  <si>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</si>
  <si>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</si>
  <si>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</si>
  <si>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</si>
  <si>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</si>
  <si>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</si>
  <si>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</si>
  <si>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</si>
  <si>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</si>
  <si>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</si>
  <si>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</si>
  <si>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</si>
  <si>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</si>
  <si>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</si>
  <si>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</si>
  <si>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</si>
  <si>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</si>
  <si>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</si>
  <si>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</si>
  <si>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</si>
  <si>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</si>
  <si>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</si>
  <si>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</si>
  <si>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</si>
  <si>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</si>
  <si>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</si>
  <si>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</si>
  <si>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</si>
  <si>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</si>
  <si>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</si>
  <si>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</si>
  <si>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</si>
  <si>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</si>
  <si>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</si>
  <si>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</si>
  <si>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</si>
  <si>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</si>
  <si>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</si>
  <si>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</si>
  <si>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</si>
  <si>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</si>
  <si>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</si>
  <si>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</si>
  <si>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</si>
  <si>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</si>
  <si>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</si>
  <si>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</si>
  <si>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</si>
  <si>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</si>
  <si>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</si>
  <si>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</si>
  <si>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</si>
  <si>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</si>
  <si>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</si>
  <si>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</si>
  <si>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</si>
  <si>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</si>
  <si>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</si>
  <si>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</si>
  <si>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</si>
  <si>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</si>
  <si>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</si>
  <si>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</si>
  <si>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</si>
  <si>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</si>
  <si>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</si>
  <si>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</si>
  <si>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</si>
  <si>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</si>
  <si>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</si>
  <si>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</si>
  <si>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</si>
  <si>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</si>
  <si>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</si>
  <si>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</si>
  <si>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</si>
  <si>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</si>
  <si>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</si>
  <si>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</si>
  <si>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</si>
  <si>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</si>
  <si>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</si>
  <si>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</si>
  <si>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</si>
  <si>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</si>
  <si>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</si>
  <si>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</si>
  <si>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</si>
  <si>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</si>
  <si>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</si>
  <si>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</si>
  <si>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</si>
  <si>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</si>
  <si>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</si>
  <si>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</si>
  <si>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</si>
  <si>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</si>
  <si>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</si>
  <si>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</si>
  <si>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</si>
  <si>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</si>
  <si>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</si>
  <si>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</si>
  <si>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</si>
  <si>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</si>
  <si>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</si>
  <si>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</si>
  <si>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</si>
  <si>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</si>
  <si>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</si>
  <si>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</si>
  <si>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</si>
  <si>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</si>
  <si>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</si>
  <si>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</si>
  <si>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</si>
  <si>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</si>
  <si>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</si>
  <si>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</si>
  <si>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</si>
  <si>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</si>
  <si>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</si>
  <si>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</si>
  <si>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</si>
  <si>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</si>
  <si>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</si>
  <si>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</si>
  <si>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</si>
  <si>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</si>
  <si>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</si>
  <si>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</si>
  <si>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</si>
  <si>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</si>
  <si>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</si>
  <si>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</si>
  <si>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</si>
  <si>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</si>
  <si>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</si>
  <si>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</si>
  <si>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</si>
  <si>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</si>
  <si>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</si>
  <si>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</si>
  <si>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</si>
  <si>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</si>
  <si>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</si>
  <si>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</si>
  <si>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</si>
  <si>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</si>
  <si>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</si>
  <si>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</si>
  <si>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</si>
  <si>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</si>
  <si>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</si>
  <si>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</si>
  <si>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</si>
  <si>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</si>
  <si>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</si>
  <si>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</si>
  <si>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</si>
  <si>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</si>
  <si>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</si>
  <si>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</si>
  <si>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</si>
  <si>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</si>
  <si>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</si>
  <si>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</si>
  <si>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</si>
  <si>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</si>
  <si>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</si>
  <si>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</si>
  <si>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</si>
  <si>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</si>
  <si>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</si>
  <si>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</si>
  <si>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</si>
  <si>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</si>
  <si>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</si>
  <si>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</si>
  <si>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</si>
  <si>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</si>
  <si>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</si>
  <si>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</si>
  <si>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</si>
  <si>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</si>
  <si>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</si>
  <si>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</si>
  <si>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</si>
  <si>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</si>
  <si>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</si>
  <si>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</si>
  <si>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</si>
  <si>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</si>
  <si>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</si>
  <si>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</si>
  <si>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</si>
  <si>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</si>
  <si>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</si>
  <si>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</si>
  <si>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</si>
  <si>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</si>
  <si>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</si>
  <si>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</si>
  <si>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</si>
  <si>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</si>
  <si>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</si>
  <si>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</si>
  <si>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</si>
  <si>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</si>
  <si>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</si>
  <si>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</si>
  <si>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</si>
  <si>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</si>
  <si>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</si>
  <si>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</si>
  <si>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</si>
  <si>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</si>
  <si>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</si>
  <si>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</si>
  <si>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</si>
  <si>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</si>
  <si>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</si>
  <si>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</si>
  <si>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</si>
  <si>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</si>
  <si>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</si>
  <si>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</si>
  <si>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</si>
  <si>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</si>
  <si>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</si>
  <si>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</si>
  <si>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</si>
  <si>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</si>
  <si>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</si>
  <si>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</si>
  <si>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</si>
  <si>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</si>
  <si>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</si>
  <si>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</si>
  <si>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</si>
  <si>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</si>
  <si>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</si>
  <si>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</si>
  <si>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</si>
  <si>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</si>
  <si>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</si>
  <si>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</si>
  <si>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</si>
  <si>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</si>
  <si>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</si>
  <si>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</si>
  <si>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</si>
  <si>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</si>
  <si>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</si>
  <si>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</si>
  <si>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</si>
  <si>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</si>
  <si>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</si>
  <si>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</si>
  <si>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</si>
  <si>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</si>
  <si>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</si>
  <si>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</si>
  <si>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</si>
  <si>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</si>
  <si>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</si>
  <si>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</si>
  <si>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</si>
  <si>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</si>
  <si>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</si>
  <si>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</si>
  <si>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</si>
  <si>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</si>
  <si>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</si>
  <si>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</si>
  <si>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</si>
  <si>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</si>
  <si>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</si>
  <si>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</si>
  <si>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</si>
  <si>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</si>
  <si>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</si>
  <si>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</si>
  <si>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</si>
  <si>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</si>
  <si>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</si>
  <si>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</si>
  <si>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</si>
  <si>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</si>
  <si>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</si>
  <si>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</si>
  <si>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</si>
  <si>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</si>
  <si>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</si>
  <si>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</si>
  <si>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</si>
  <si>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</si>
  <si>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</si>
  <si>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</si>
  <si>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</si>
  <si>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</si>
  <si>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</si>
  <si>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</si>
  <si>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</si>
  <si>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</si>
  <si>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</si>
  <si>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</si>
  <si>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</si>
  <si>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</si>
  <si>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</si>
  <si>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</si>
  <si>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</si>
  <si>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</si>
  <si>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</si>
  <si>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</si>
  <si>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</si>
  <si>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</si>
  <si>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</si>
  <si>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</si>
  <si>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</si>
  <si>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</si>
  <si>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</si>
  <si>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</si>
  <si>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</si>
  <si>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</si>
  <si>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</si>
  <si>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</si>
  <si>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</si>
  <si>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</si>
  <si>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</si>
  <si>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</si>
  <si>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</si>
  <si>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</si>
  <si>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</si>
  <si>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</si>
  <si>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</si>
  <si>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</si>
  <si>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</si>
  <si>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</si>
  <si>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</si>
  <si>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</si>
  <si>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</si>
  <si>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</si>
  <si>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</si>
  <si>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</si>
  <si>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</si>
  <si>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</si>
  <si>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</si>
  <si>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</si>
  <si>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</si>
  <si>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</si>
  <si>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</si>
  <si>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</si>
  <si>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</si>
  <si>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</si>
  <si>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</si>
  <si>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</si>
  <si>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</si>
  <si>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</si>
  <si>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</si>
  <si>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</si>
  <si>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</si>
  <si>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</si>
  <si>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</si>
  <si>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</si>
  <si>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</si>
  <si>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</si>
  <si>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</si>
  <si>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</si>
  <si>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</si>
  <si>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</si>
  <si>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</si>
  <si>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</si>
  <si>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</si>
  <si>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</si>
  <si>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</si>
  <si>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</si>
  <si>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</si>
  <si>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</si>
  <si>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</si>
  <si>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</si>
  <si>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</si>
  <si>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</si>
  <si>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</si>
  <si>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</si>
  <si>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</si>
  <si>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</si>
  <si>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</si>
  <si>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</si>
  <si>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</si>
  <si>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</si>
  <si>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</si>
  <si>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</si>
  <si>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</si>
  <si>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</si>
  <si>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</si>
  <si>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</si>
  <si>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</si>
  <si>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</si>
  <si>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</si>
  <si>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</si>
  <si>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</si>
  <si>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</si>
  <si>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</si>
  <si>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</si>
  <si>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</si>
  <si>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</si>
  <si>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</si>
  <si>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</si>
  <si>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</si>
  <si>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</si>
  <si>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</si>
  <si>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</si>
  <si>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</si>
  <si>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</si>
  <si>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</si>
  <si>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</si>
  <si>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</si>
  <si>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</si>
  <si>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</si>
  <si>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</si>
  <si>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</si>
  <si>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</si>
  <si>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</si>
  <si>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</si>
  <si>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</si>
  <si>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</si>
  <si>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</si>
  <si>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</si>
  <si>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</si>
  <si>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</si>
  <si>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</si>
  <si>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</si>
  <si>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</si>
  <si>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</si>
  <si>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</si>
  <si>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</si>
  <si>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</si>
  <si>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</si>
  <si>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</si>
  <si>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</si>
  <si>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</si>
  <si>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</si>
  <si>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</si>
  <si>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</si>
  <si>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</si>
  <si>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</si>
  <si>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</si>
  <si>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</si>
  <si>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</si>
  <si>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</si>
  <si>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</si>
  <si>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</si>
  <si>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</si>
  <si>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</si>
  <si>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</si>
  <si>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</si>
  <si>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</si>
  <si>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</si>
  <si>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</si>
  <si>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</si>
  <si>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</si>
  <si>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</si>
  <si>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</si>
  <si>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</si>
  <si>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</si>
  <si>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</si>
  <si>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</si>
  <si>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</si>
  <si>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</si>
  <si>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</si>
  <si>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</si>
  <si>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</si>
  <si>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</si>
  <si>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</si>
  <si>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</si>
  <si>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</si>
  <si>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</si>
  <si>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</si>
  <si>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</si>
  <si>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</si>
  <si>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</si>
  <si>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</si>
  <si>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</si>
  <si>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</si>
  <si>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</si>
  <si>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</si>
  <si>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</si>
  <si>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</si>
  <si>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</si>
  <si>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</si>
  <si>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</si>
  <si>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</si>
  <si>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</si>
  <si>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</si>
  <si>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</si>
  <si>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</si>
  <si>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</si>
  <si>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</si>
  <si>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</si>
  <si>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</si>
  <si>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</si>
  <si>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</si>
  <si>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</si>
  <si>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</si>
  <si>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</si>
  <si>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</si>
  <si>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</si>
  <si>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</si>
  <si>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</si>
  <si>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</si>
  <si>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</si>
  <si>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</si>
  <si>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</si>
  <si>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</si>
  <si>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</si>
  <si>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</si>
  <si>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</si>
  <si>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</si>
  <si>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</si>
  <si>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</si>
  <si>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</si>
  <si>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</si>
  <si>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</si>
  <si>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</si>
  <si>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</si>
  <si>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</si>
  <si>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</si>
  <si>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</si>
  <si>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</si>
  <si>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</si>
  <si>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</si>
  <si>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</si>
  <si>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</si>
  <si>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</si>
  <si>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</si>
  <si>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</si>
  <si>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</si>
  <si>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</si>
  <si>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</si>
  <si>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</si>
  <si>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</si>
  <si>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</si>
  <si>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</si>
  <si>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</si>
  <si>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</si>
  <si>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</si>
  <si>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</si>
  <si>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</si>
  <si>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</si>
  <si>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</si>
  <si>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</si>
  <si>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</si>
  <si>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</si>
  <si>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</si>
  <si>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</si>
  <si>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</si>
  <si>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</si>
  <si>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</si>
  <si>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</si>
  <si>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</si>
  <si>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</si>
  <si>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</si>
  <si>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</si>
  <si>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</si>
  <si>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</si>
  <si>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</si>
  <si>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</si>
  <si>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</si>
  <si>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</si>
  <si>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</si>
  <si>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</si>
  <si>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</si>
  <si>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</si>
  <si>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</si>
  <si>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</si>
  <si>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</si>
  <si>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</si>
  <si>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</si>
  <si>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</si>
  <si>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</si>
  <si>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</si>
  <si>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</si>
  <si>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</si>
  <si>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</si>
  <si>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</si>
  <si>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</si>
  <si>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</si>
  <si>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</si>
  <si>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</si>
  <si>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</si>
  <si>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</si>
  <si>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</si>
  <si>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</si>
  <si>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</si>
  <si>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</si>
  <si>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</si>
  <si>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</si>
  <si>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</si>
  <si>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</si>
  <si>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</si>
  <si>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</si>
  <si>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</si>
  <si>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</si>
  <si>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</si>
  <si>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</si>
  <si>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</si>
  <si>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</si>
  <si>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</si>
  <si>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</si>
  <si>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</si>
  <si>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</si>
  <si>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</si>
  <si>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</si>
  <si>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</si>
  <si>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</si>
  <si>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</si>
  <si>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</si>
  <si>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</si>
  <si>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</si>
  <si>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</si>
  <si>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</si>
  <si>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</si>
  <si>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</si>
  <si>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</si>
  <si>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</si>
  <si>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</si>
  <si>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</si>
  <si>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</si>
  <si>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</si>
  <si>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</si>
  <si>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</si>
  <si>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</si>
  <si>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</si>
  <si>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</si>
  <si>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</si>
  <si>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</si>
  <si>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</si>
  <si>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</si>
  <si>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</si>
  <si>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</si>
  <si>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</si>
  <si>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</si>
  <si>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</si>
  <si>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</si>
  <si>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</si>
  <si>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</si>
  <si>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</si>
  <si>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</si>
  <si>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</si>
  <si>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</si>
  <si>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</si>
  <si>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</si>
  <si>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</si>
  <si>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</si>
  <si>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</si>
  <si>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</si>
  <si>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</si>
  <si>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</si>
  <si>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</si>
  <si>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</si>
  <si>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</si>
  <si>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</si>
  <si>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</si>
  <si>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</si>
  <si>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</si>
  <si>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</si>
  <si>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</si>
  <si>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</si>
  <si>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</si>
  <si>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</si>
  <si>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</si>
  <si>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</si>
  <si>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</si>
  <si>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</si>
  <si>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</si>
  <si>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</si>
  <si>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</si>
  <si>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</si>
  <si>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</si>
  <si>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</si>
  <si>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</si>
  <si>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</si>
  <si>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</si>
  <si>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</si>
  <si>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</si>
  <si>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</si>
  <si>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</si>
  <si>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</si>
  <si>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</si>
  <si>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</si>
  <si>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</si>
  <si>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</si>
  <si>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</si>
  <si>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</si>
  <si>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</si>
  <si>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</si>
  <si>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</si>
  <si>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</si>
  <si>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</si>
  <si>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</si>
  <si>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</si>
  <si>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</si>
  <si>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</si>
  <si>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</si>
  <si>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</si>
  <si>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</si>
  <si>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</si>
  <si>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</si>
  <si>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</si>
  <si>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</si>
  <si>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</si>
  <si>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</si>
  <si>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</si>
  <si>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</si>
  <si>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</si>
  <si>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</si>
  <si>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</si>
  <si>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</si>
  <si>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</si>
  <si>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</si>
  <si>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</si>
  <si>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</si>
  <si>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</si>
  <si>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</si>
  <si>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</si>
  <si>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</si>
  <si>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</si>
  <si>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</si>
  <si>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</si>
  <si>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</si>
  <si>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</si>
  <si>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</si>
  <si>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</si>
  <si>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</si>
  <si>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</si>
  <si>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</si>
  <si>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</si>
  <si>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</si>
  <si>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</si>
  <si>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</si>
  <si>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</si>
  <si>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</si>
  <si>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</si>
  <si>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</si>
  <si>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</si>
  <si>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</si>
  <si>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</si>
  <si>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</si>
  <si>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</si>
  <si>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</si>
  <si>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</si>
  <si>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</si>
  <si>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</si>
  <si>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</si>
  <si>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</si>
  <si>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</si>
  <si>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</si>
  <si>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</si>
  <si>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</si>
  <si>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</si>
  <si>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</si>
  <si>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</si>
  <si>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</si>
  <si>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</si>
  <si>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</si>
  <si>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</si>
  <si>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</si>
  <si>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</si>
  <si>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</si>
  <si>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</si>
  <si>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</si>
  <si>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</si>
  <si>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</si>
  <si>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</si>
  <si>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</si>
  <si>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</si>
  <si>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</si>
  <si>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</si>
  <si>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</si>
  <si>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</si>
  <si>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</si>
  <si>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</si>
  <si>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</si>
  <si>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</si>
  <si>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</si>
  <si>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</si>
  <si>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</si>
  <si>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</si>
  <si>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</si>
  <si>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</si>
  <si>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</si>
  <si>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</si>
  <si>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</si>
  <si>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</si>
  <si>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</si>
  <si>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</si>
  <si>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</si>
  <si>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</si>
  <si>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</si>
  <si>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</si>
  <si>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</si>
  <si>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</si>
  <si>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</si>
  <si>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</si>
  <si>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</si>
  <si>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</si>
  <si>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</si>
  <si>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</si>
  <si>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</si>
  <si>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</si>
  <si>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</si>
  <si>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</si>
  <si>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</si>
  <si>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</si>
  <si>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</si>
  <si>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</si>
  <si>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</si>
  <si>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</si>
  <si>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</si>
  <si>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</si>
  <si>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</si>
  <si>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</si>
  <si>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</si>
  <si>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</si>
  <si>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</si>
  <si>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</si>
  <si>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</si>
  <si>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</si>
  <si>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</si>
  <si>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</si>
  <si>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</si>
  <si>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</si>
  <si>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</si>
  <si>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</si>
  <si>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</si>
  <si>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</si>
  <si>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</si>
  <si>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</si>
  <si>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</si>
  <si>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</si>
  <si>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</si>
  <si>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</si>
  <si>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</si>
  <si>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</si>
  <si>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</si>
  <si>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</si>
  <si>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</si>
  <si>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</si>
  <si>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</si>
  <si>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</si>
  <si>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</si>
  <si>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</si>
  <si>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</si>
  <si>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</si>
  <si>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</si>
  <si>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</si>
  <si>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</si>
  <si>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</si>
  <si>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</si>
  <si>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</si>
  <si>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</si>
  <si>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</si>
  <si>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</si>
  <si>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</si>
  <si>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</si>
  <si>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</si>
  <si>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</si>
  <si>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</si>
  <si>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</si>
  <si>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</si>
  <si>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</si>
  <si>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</si>
  <si>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</si>
  <si>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</si>
  <si>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</si>
  <si>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</si>
  <si>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</si>
  <si>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</si>
  <si>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</si>
  <si>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</si>
  <si>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</si>
  <si>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</si>
  <si>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</si>
  <si>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</si>
  <si>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</si>
  <si>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</si>
  <si>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</si>
  <si>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</si>
  <si>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</si>
  <si>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</si>
  <si>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</si>
  <si>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</si>
  <si>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</si>
  <si>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</si>
  <si>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</si>
  <si>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</si>
  <si>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</si>
  <si>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</si>
  <si>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</si>
  <si>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</si>
  <si>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</si>
  <si>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</si>
  <si>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</si>
  <si>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</si>
  <si>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</si>
  <si>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</si>
  <si>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</si>
  <si>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</si>
  <si>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</si>
  <si>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</si>
  <si>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</si>
  <si>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</si>
  <si>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</si>
  <si>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</si>
  <si>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</si>
  <si>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</si>
  <si>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</si>
  <si>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</si>
  <si>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</si>
  <si>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</si>
  <si>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</si>
  <si>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</si>
  <si>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</si>
  <si>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</si>
  <si>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</si>
  <si>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</si>
  <si>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</si>
  <si>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</si>
  <si>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</si>
  <si>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</si>
  <si>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</si>
  <si>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</si>
  <si>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</si>
  <si>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</si>
  <si>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</si>
  <si>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</si>
  <si>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</si>
  <si>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</si>
  <si>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</si>
  <si>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</si>
  <si>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</si>
  <si>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</si>
  <si>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</si>
  <si>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</si>
  <si>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</si>
  <si>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</si>
  <si>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</si>
  <si>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</si>
  <si>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</si>
  <si>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</si>
  <si>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</si>
  <si>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</si>
  <si>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</si>
  <si>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</si>
  <si>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</si>
  <si>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</si>
  <si>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</si>
  <si>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</si>
  <si>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</si>
  <si>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</si>
  <si>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</si>
  <si>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</si>
  <si>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</si>
  <si>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</si>
  <si>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</si>
  <si>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</si>
  <si>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</si>
  <si>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</si>
  <si>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</si>
  <si>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</si>
  <si>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</si>
  <si>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</si>
  <si>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</si>
  <si>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</si>
  <si>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</si>
  <si>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</si>
  <si>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</si>
  <si>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</si>
  <si>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</si>
  <si>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</si>
  <si>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</si>
  <si>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</si>
  <si>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</si>
  <si>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</si>
  <si>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</si>
  <si>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</si>
  <si>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</si>
  <si>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</si>
  <si>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</si>
  <si>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</si>
  <si>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</si>
  <si>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</si>
  <si>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</si>
  <si>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</si>
  <si>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</si>
  <si>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</si>
  <si>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</si>
  <si>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</si>
  <si>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</si>
  <si>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</si>
  <si>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</si>
  <si>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</si>
  <si>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</si>
  <si>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</si>
  <si>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</si>
  <si>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</si>
  <si>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</si>
  <si>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</si>
  <si>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</si>
  <si>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</si>
  <si>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</si>
  <si>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</si>
  <si>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</si>
  <si>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</si>
  <si>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</si>
  <si>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</si>
  <si>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</si>
  <si>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</si>
  <si>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</si>
  <si>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</si>
  <si>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</si>
  <si>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</si>
  <si>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</si>
  <si>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</si>
  <si>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</si>
  <si>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</si>
  <si>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</si>
  <si>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</si>
  <si>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</si>
  <si>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</si>
  <si>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</si>
  <si>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</si>
  <si>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</si>
  <si>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</si>
  <si>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</si>
  <si>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</si>
  <si>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</si>
  <si>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</si>
  <si>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</si>
  <si>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</si>
  <si>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</si>
  <si>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</si>
  <si>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</si>
  <si>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</si>
  <si>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</si>
  <si>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</si>
  <si>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</si>
  <si>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</si>
  <si>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</si>
  <si>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</si>
  <si>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</si>
  <si>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</si>
  <si>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</si>
  <si>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</si>
  <si>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</si>
  <si>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</si>
  <si>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</si>
  <si>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</si>
  <si>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</si>
  <si>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</si>
  <si>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</si>
  <si>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</si>
  <si>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</si>
  <si>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</si>
  <si>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</si>
  <si>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</si>
  <si>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</si>
  <si>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</si>
  <si>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</si>
  <si>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</si>
  <si>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</si>
  <si>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</si>
  <si>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</si>
  <si>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</si>
  <si>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</si>
  <si>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</si>
  <si>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</si>
  <si>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</si>
  <si>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</si>
  <si>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</si>
  <si>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</si>
  <si>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</si>
  <si>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</si>
  <si>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</si>
  <si>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</si>
  <si>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</si>
  <si>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</si>
  <si>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</si>
  <si>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</si>
  <si>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</si>
  <si>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</si>
  <si>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</si>
  <si>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</si>
  <si>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</si>
  <si>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</si>
  <si>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</si>
  <si>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</si>
  <si>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</si>
  <si>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</si>
  <si>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</si>
  <si>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</si>
  <si>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</si>
  <si>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</si>
  <si>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</si>
  <si>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</si>
  <si>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</si>
  <si>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</si>
  <si>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</si>
  <si>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</si>
  <si>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</si>
  <si>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</si>
  <si>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</si>
  <si>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</si>
  <si>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</si>
  <si>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</si>
  <si>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</si>
  <si>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</si>
  <si>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</si>
  <si>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</si>
  <si>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</si>
  <si>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</si>
  <si>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</si>
  <si>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</si>
  <si>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</si>
  <si>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</si>
  <si>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</si>
  <si>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</si>
  <si>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</si>
  <si>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</si>
  <si>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</si>
  <si>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</si>
  <si>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</si>
  <si>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</si>
  <si>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</si>
  <si>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</si>
  <si>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</si>
  <si>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</si>
  <si>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</si>
  <si>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</si>
  <si>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</si>
  <si>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</si>
  <si>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</si>
  <si>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</si>
  <si>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</si>
  <si>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</si>
  <si>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</si>
  <si>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</si>
  <si>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</si>
  <si>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</si>
  <si>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</si>
  <si>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</si>
  <si>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</si>
  <si>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</si>
  <si>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</si>
  <si>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</si>
  <si>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</si>
  <si>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</si>
  <si>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</si>
  <si>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</si>
  <si>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</si>
  <si>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</si>
  <si>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</si>
  <si>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</si>
  <si>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</si>
  <si>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</si>
  <si>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</si>
  <si>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</si>
  <si>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</si>
  <si>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</si>
  <si>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</si>
  <si>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</si>
  <si>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</si>
  <si>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</si>
  <si>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</si>
  <si>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</si>
  <si>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</si>
  <si>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</si>
  <si>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</si>
  <si>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</si>
  <si>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</si>
  <si>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</si>
  <si>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</si>
  <si>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</si>
  <si>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</si>
  <si>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</si>
  <si>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</si>
  <si>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</si>
  <si>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</si>
  <si>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</si>
  <si>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</si>
  <si>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</si>
  <si>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</si>
  <si>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</si>
  <si>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</si>
  <si>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</si>
  <si>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</si>
  <si>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</si>
  <si>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</si>
  <si>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</si>
  <si>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</si>
  <si>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</si>
  <si>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</si>
  <si>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</si>
  <si>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</si>
  <si>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</si>
  <si>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</si>
  <si>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</si>
  <si>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</si>
  <si>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</si>
  <si>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</si>
  <si>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</si>
  <si>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</si>
  <si>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</si>
  <si>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</si>
  <si>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</si>
  <si>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</si>
  <si>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</si>
  <si>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</si>
  <si>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</si>
  <si>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</si>
  <si>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</si>
  <si>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</si>
  <si>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</si>
  <si>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</si>
  <si>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</si>
  <si>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</si>
  <si>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</si>
  <si>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</si>
  <si>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</si>
  <si>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</si>
  <si>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</si>
  <si>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</si>
  <si>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</si>
  <si>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</si>
  <si>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</si>
  <si>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</si>
  <si>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</si>
  <si>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</si>
  <si>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</si>
  <si>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</si>
  <si>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</si>
  <si>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</si>
  <si>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</si>
  <si>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</si>
  <si>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</si>
  <si>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</si>
  <si>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</si>
  <si>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</si>
  <si>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</si>
  <si>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</si>
  <si>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</si>
  <si>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</si>
  <si>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</si>
  <si>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</si>
  <si>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</si>
  <si>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</si>
  <si>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</si>
  <si>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</si>
  <si>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</si>
  <si>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</si>
  <si>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</si>
  <si>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</si>
  <si>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</si>
  <si>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</si>
  <si>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</si>
  <si>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</si>
  <si>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</si>
  <si>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</si>
  <si>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</si>
  <si>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</si>
  <si>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</si>
  <si>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</si>
  <si>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</si>
  <si>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</si>
  <si>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</si>
  <si>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</si>
  <si>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</si>
  <si>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</si>
  <si>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</si>
  <si>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</si>
  <si>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</si>
  <si>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</si>
  <si>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</si>
  <si>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</si>
  <si>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</si>
  <si>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</si>
  <si>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</si>
  <si>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</si>
  <si>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</si>
  <si>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</si>
  <si>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</si>
  <si>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</si>
  <si>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</si>
  <si>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</si>
  <si>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</si>
  <si>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</si>
  <si>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</si>
  <si>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</si>
  <si>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</si>
  <si>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</si>
  <si>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</si>
  <si>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</si>
  <si>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</si>
  <si>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</si>
  <si>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</si>
  <si>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</si>
  <si>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</si>
  <si>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</si>
  <si>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</si>
  <si>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</si>
  <si>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</si>
  <si>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</si>
  <si>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</si>
  <si>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</si>
  <si>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</si>
  <si>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</si>
  <si>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</si>
  <si>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</si>
  <si>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</si>
  <si>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</si>
  <si>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</si>
  <si>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</si>
  <si>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</si>
  <si>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</si>
  <si>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</si>
  <si>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</si>
  <si>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</si>
  <si>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</si>
  <si>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</si>
  <si>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</si>
  <si>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</si>
  <si>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</si>
  <si>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</si>
  <si>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</si>
  <si>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</si>
  <si>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</si>
  <si>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</si>
  <si>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</si>
  <si>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</si>
  <si>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</si>
  <si>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</si>
  <si>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</si>
  <si>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</si>
  <si>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</si>
  <si>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</si>
  <si>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</si>
  <si>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</si>
  <si>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</si>
  <si>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</si>
  <si>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</si>
  <si>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</si>
  <si>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</si>
  <si>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</si>
  <si>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</si>
  <si>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</si>
  <si>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</si>
  <si>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</si>
  <si>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</si>
  <si>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</si>
  <si>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</si>
  <si>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</si>
  <si>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</si>
  <si>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</si>
  <si>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</si>
  <si>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</si>
  <si>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</si>
  <si>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</si>
  <si>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</si>
  <si>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</si>
  <si>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</si>
  <si>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</si>
  <si>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</si>
  <si>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</si>
  <si>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</si>
  <si>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</si>
  <si>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</si>
  <si>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</si>
  <si>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</si>
  <si>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</si>
  <si>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</si>
  <si>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</si>
  <si>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</si>
  <si>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</si>
  <si>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</si>
  <si>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</si>
  <si>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</si>
  <si>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</si>
  <si>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</si>
  <si>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</si>
  <si>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</si>
  <si>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</si>
  <si>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</si>
  <si>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</si>
  <si>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</si>
  <si>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</si>
  <si>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</si>
  <si>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</si>
  <si>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</si>
  <si>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</si>
  <si>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</si>
  <si>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</si>
  <si>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</si>
  <si>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</si>
  <si>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</si>
  <si>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</si>
  <si>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</si>
  <si>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</si>
  <si>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</si>
  <si>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</si>
  <si>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</si>
  <si>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</si>
  <si>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</si>
  <si>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</si>
  <si>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</si>
  <si>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</si>
  <si>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</si>
  <si>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</si>
  <si>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</si>
  <si>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</si>
  <si>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</si>
  <si>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</si>
  <si>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</si>
  <si>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</si>
  <si>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</si>
  <si>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</si>
  <si>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</si>
  <si>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</si>
  <si>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</si>
  <si>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</si>
  <si>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</si>
  <si>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</si>
  <si>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</si>
  <si>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</si>
  <si>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</si>
  <si>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</si>
  <si>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</si>
  <si>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</si>
  <si>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</si>
  <si>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</si>
  <si>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</si>
  <si>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</si>
  <si>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</si>
  <si>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</si>
  <si>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</si>
  <si>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</si>
  <si>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</si>
  <si>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</si>
  <si>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</si>
  <si>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</si>
  <si>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</si>
  <si>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</si>
  <si>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</si>
  <si>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</si>
  <si>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</si>
  <si>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</si>
  <si>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</si>
  <si>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</si>
  <si>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</si>
  <si>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</si>
  <si>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</si>
  <si>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</si>
  <si>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</si>
  <si>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</si>
  <si>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</si>
  <si>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</si>
  <si>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</si>
  <si>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</si>
  <si>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</si>
  <si>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</si>
  <si>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</si>
  <si>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</si>
  <si>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</si>
  <si>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</si>
  <si>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</si>
  <si>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</si>
  <si>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</si>
  <si>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</si>
  <si>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</si>
  <si>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</si>
  <si>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</si>
  <si>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</si>
  <si>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</si>
  <si>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</si>
  <si>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</si>
  <si>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</si>
  <si>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</si>
  <si>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</si>
  <si>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</si>
  <si>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</si>
  <si>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</si>
  <si>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</si>
  <si>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</si>
  <si>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</si>
  <si>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</si>
  <si>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</si>
  <si>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</si>
  <si>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</si>
  <si>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</si>
  <si>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</si>
  <si>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</si>
  <si>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</si>
  <si>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</si>
  <si>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</si>
  <si>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</si>
  <si>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</si>
  <si>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</si>
  <si>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</si>
  <si>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</si>
  <si>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</si>
  <si>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</si>
  <si>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</si>
  <si>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</si>
  <si>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</si>
  <si>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</si>
  <si>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</si>
  <si>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</si>
  <si>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</si>
  <si>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</si>
  <si>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</si>
  <si>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</si>
  <si>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</si>
  <si>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</si>
  <si>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</si>
  <si>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</si>
  <si>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</si>
  <si>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</si>
  <si>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</si>
  <si>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</si>
  <si>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</si>
  <si>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</si>
  <si>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</si>
  <si>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</si>
  <si>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</si>
  <si>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</si>
  <si>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</si>
  <si>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</si>
  <si>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</si>
  <si>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</si>
  <si>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</si>
  <si>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</si>
  <si>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</si>
  <si>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</si>
  <si>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</si>
  <si>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</si>
  <si>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</si>
  <si>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</si>
  <si>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</si>
  <si>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</si>
  <si>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</si>
  <si>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</si>
  <si>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</si>
  <si>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</si>
  <si>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</si>
  <si>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</si>
  <si>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</si>
  <si>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</si>
  <si>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</si>
  <si>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</si>
  <si>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</si>
  <si>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</si>
  <si>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</si>
  <si>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</si>
  <si>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</si>
  <si>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</si>
  <si>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</si>
  <si>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</si>
  <si>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</si>
  <si>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</si>
  <si>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</si>
  <si>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</si>
  <si>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</si>
  <si>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</si>
  <si>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</si>
  <si>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</si>
  <si>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</si>
  <si>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</si>
  <si>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</si>
  <si>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</si>
  <si>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</si>
  <si>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</si>
  <si>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</si>
  <si>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</si>
  <si>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</si>
  <si>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</si>
  <si>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</si>
  <si>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</si>
  <si>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</si>
  <si>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</si>
  <si>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</si>
  <si>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</si>
  <si>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</si>
  <si>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</si>
  <si>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</si>
  <si>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</si>
  <si>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</si>
  <si>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</si>
  <si>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</si>
  <si>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</si>
  <si>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</si>
  <si>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</si>
  <si>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</si>
  <si>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</si>
  <si>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</si>
  <si>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</si>
  <si>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</si>
  <si>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</si>
  <si>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</si>
  <si>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</si>
  <si>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</si>
  <si>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</si>
  <si>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</si>
  <si>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</si>
  <si>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</si>
  <si>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</si>
  <si>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</si>
  <si>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</si>
  <si>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</si>
  <si>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</si>
  <si>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</si>
  <si>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</si>
  <si>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</si>
  <si>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</si>
  <si>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</si>
  <si>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</si>
  <si>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</si>
  <si>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</si>
  <si>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</si>
  <si>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</si>
  <si>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</si>
  <si>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</si>
  <si>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</si>
  <si>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</si>
  <si>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</si>
  <si>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</si>
  <si>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</si>
  <si>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</si>
  <si>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</si>
  <si>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</si>
  <si>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</si>
  <si>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</si>
  <si>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</si>
  <si>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</si>
  <si>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</si>
  <si>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</si>
  <si>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</si>
  <si>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</si>
  <si>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</si>
  <si>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</si>
  <si>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</si>
  <si>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</si>
  <si>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</si>
  <si>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</si>
  <si>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</si>
  <si>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</si>
  <si>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</si>
  <si>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</si>
  <si>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</si>
  <si>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</si>
  <si>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</si>
  <si>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</si>
  <si>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</si>
  <si>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</si>
  <si>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</si>
  <si>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</si>
  <si>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</si>
  <si>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</si>
  <si>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</si>
  <si>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</si>
  <si>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</si>
  <si>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</si>
  <si>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</si>
  <si>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</si>
  <si>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</si>
  <si>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</si>
  <si>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</si>
  <si>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</si>
  <si>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</si>
  <si>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</si>
  <si>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</si>
  <si>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</si>
  <si>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</si>
  <si>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</si>
  <si>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</si>
  <si>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</si>
  <si>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</si>
  <si>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</si>
  <si>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</si>
  <si>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</si>
  <si>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</si>
  <si>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</si>
  <si>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</si>
  <si>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</si>
  <si>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</si>
  <si>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</si>
  <si>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</si>
  <si>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</si>
  <si>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</si>
  <si>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</si>
  <si>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</si>
  <si>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</si>
  <si>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</si>
  <si>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</si>
  <si>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</si>
  <si>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</si>
  <si>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</si>
  <si>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</si>
  <si>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</si>
  <si>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</si>
  <si>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</si>
  <si>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</si>
  <si>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</si>
  <si>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</si>
  <si>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</si>
  <si>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</si>
  <si>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</si>
  <si>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</si>
  <si>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</si>
  <si>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</si>
  <si>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</si>
  <si>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</si>
  <si>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</si>
  <si>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</si>
  <si>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</si>
  <si>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</si>
  <si>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</si>
  <si>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</si>
  <si>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</si>
  <si>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</si>
  <si>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</si>
  <si>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</si>
  <si>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</si>
  <si>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</si>
  <si>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</si>
  <si>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</si>
  <si>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</si>
  <si>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</si>
  <si>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</si>
  <si>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</si>
  <si>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</si>
  <si>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</si>
  <si>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</si>
  <si>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</si>
  <si>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</si>
  <si>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</si>
  <si>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</si>
  <si>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</si>
  <si>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</si>
  <si>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</si>
  <si>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</si>
  <si>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</si>
  <si>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</si>
  <si>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</si>
  <si>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</si>
  <si>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</si>
  <si>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</si>
  <si>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</si>
  <si>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</si>
  <si>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</si>
  <si>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</si>
  <si>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</si>
  <si>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</si>
  <si>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</si>
  <si>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</si>
  <si>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</si>
  <si>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</si>
  <si>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</si>
  <si>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</si>
  <si>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</si>
  <si>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</si>
  <si>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</si>
  <si>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</si>
  <si>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</si>
  <si>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</si>
  <si>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</si>
  <si>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</si>
  <si>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</si>
  <si>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</si>
  <si>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</si>
  <si>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</si>
  <si>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</si>
  <si>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</si>
  <si>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</si>
  <si>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</si>
  <si>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</si>
  <si>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</si>
  <si>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</si>
  <si>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</si>
  <si>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</si>
  <si>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</si>
  <si>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</si>
  <si>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</si>
  <si>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</si>
  <si>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</si>
  <si>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</si>
  <si>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</si>
  <si>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</si>
  <si>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</si>
  <si>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</si>
  <si>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</si>
  <si>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</si>
  <si>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</si>
  <si>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</si>
  <si>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</si>
  <si>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</si>
  <si>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</si>
  <si>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</si>
  <si>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</si>
  <si>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</si>
  <si>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</si>
  <si>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</si>
  <si>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</si>
  <si>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</si>
  <si>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</si>
  <si>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</si>
  <si>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</si>
  <si>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</si>
  <si>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</si>
  <si>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</si>
  <si>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</si>
  <si>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</si>
  <si>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</si>
  <si>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</si>
  <si>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</si>
  <si>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</si>
  <si>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</si>
  <si>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</si>
  <si>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</si>
  <si>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</si>
  <si>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</si>
  <si>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</si>
  <si>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</si>
  <si>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</si>
  <si>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</si>
  <si>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</si>
  <si>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</si>
  <si>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</si>
  <si>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</si>
  <si>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</si>
  <si>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</si>
  <si>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</si>
  <si>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</si>
  <si>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</si>
  <si>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</si>
  <si>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</si>
  <si>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</si>
  <si>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</si>
  <si>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</si>
  <si>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</si>
  <si>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</si>
  <si>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</si>
  <si>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</si>
  <si>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</si>
  <si>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</si>
  <si>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</si>
  <si>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</si>
  <si>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</si>
  <si>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</si>
  <si>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</si>
  <si>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</si>
  <si>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</si>
  <si>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</si>
  <si>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</si>
  <si>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</si>
  <si>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</si>
  <si>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</si>
  <si>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</si>
  <si>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</si>
  <si>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</si>
  <si>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</si>
  <si>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</si>
  <si>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</si>
  <si>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</si>
  <si>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</si>
  <si>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</si>
  <si>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</si>
  <si>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</si>
  <si>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</si>
  <si>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</si>
  <si>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</si>
  <si>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</si>
  <si>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</si>
  <si>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</si>
  <si>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</si>
  <si>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</si>
  <si>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</si>
  <si>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</si>
  <si>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</si>
  <si>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</si>
  <si>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</si>
  <si>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</si>
  <si>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</si>
  <si>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</si>
  <si>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</si>
  <si>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</si>
  <si>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</si>
  <si>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</si>
  <si>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</si>
  <si>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</si>
  <si>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</si>
  <si>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</si>
  <si>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</si>
  <si>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</si>
  <si>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</si>
  <si>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</si>
  <si>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</si>
  <si>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</si>
  <si>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</si>
  <si>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</si>
  <si>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</si>
  <si>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</si>
  <si>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</si>
  <si>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</si>
  <si>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</si>
  <si>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</si>
  <si>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</si>
  <si>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</si>
  <si>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</si>
  <si>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</si>
  <si>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</si>
  <si>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</si>
  <si>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</si>
  <si>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</si>
  <si>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</si>
  <si>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</si>
  <si>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</si>
  <si>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</si>
  <si>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</si>
  <si>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</si>
  <si>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</si>
  <si>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</si>
  <si>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</si>
  <si>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</si>
  <si>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</si>
  <si>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</si>
  <si>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</si>
  <si>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</si>
  <si>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</si>
  <si>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</si>
  <si>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</si>
  <si>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</si>
  <si>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</si>
  <si>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</si>
  <si>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</si>
  <si>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</si>
  <si>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</si>
  <si>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</si>
  <si>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</si>
  <si>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</si>
  <si>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</si>
  <si>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</si>
  <si>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</si>
  <si>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</si>
  <si>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</si>
  <si>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</si>
  <si>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</si>
  <si>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</si>
  <si>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</si>
  <si>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</si>
  <si>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</si>
  <si>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</si>
  <si>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</si>
  <si>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</si>
  <si>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</si>
  <si>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</si>
  <si>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</si>
  <si>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</si>
  <si>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</si>
  <si>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</si>
  <si>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</si>
  <si>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</si>
  <si>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</si>
  <si>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</si>
  <si>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</si>
  <si>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</si>
  <si>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</si>
  <si>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</si>
  <si>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</si>
  <si>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</si>
  <si>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</si>
  <si>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</si>
  <si>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</si>
  <si>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</si>
  <si>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</si>
  <si>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</si>
  <si>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</si>
  <si>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</si>
  <si>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</si>
  <si>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</si>
  <si>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</si>
  <si>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</si>
  <si>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</si>
  <si>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</si>
  <si>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</si>
  <si>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</si>
  <si>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</si>
  <si>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</si>
  <si>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</si>
  <si>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</si>
  <si>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</si>
  <si>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</si>
  <si>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</si>
  <si>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</si>
  <si>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</si>
  <si>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</si>
  <si>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</si>
  <si>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</si>
  <si>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</si>
  <si>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</si>
  <si>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</si>
  <si>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</si>
  <si>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</si>
  <si>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</si>
  <si>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</si>
  <si>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</si>
  <si>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</si>
  <si>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</si>
  <si>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</si>
  <si>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</si>
  <si>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</si>
  <si>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</si>
  <si>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</si>
  <si>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</si>
  <si>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</si>
  <si>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</si>
  <si>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</si>
  <si>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</si>
  <si>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</si>
  <si>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</si>
  <si>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</si>
  <si>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</si>
  <si>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</si>
  <si>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</si>
  <si>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</si>
  <si>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</si>
  <si>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</si>
  <si>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</si>
  <si>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</si>
  <si>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</si>
  <si>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</si>
  <si>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</si>
  <si>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</si>
  <si>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</si>
  <si>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</si>
  <si>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</si>
  <si>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</si>
  <si>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</si>
  <si>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</si>
  <si>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</si>
  <si>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</si>
  <si>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</si>
  <si>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</si>
  <si>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</si>
  <si>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</si>
  <si>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</si>
  <si>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</si>
  <si>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</si>
  <si>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</si>
  <si>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</si>
  <si>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</si>
  <si>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</si>
  <si>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</si>
  <si>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</si>
  <si>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</si>
  <si>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</si>
  <si>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</si>
  <si>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</si>
  <si>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</si>
  <si>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</si>
  <si>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</si>
  <si>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</si>
  <si>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</si>
  <si>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</si>
  <si>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</si>
  <si>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</si>
  <si>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</si>
  <si>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</si>
  <si>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</si>
  <si>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</si>
  <si>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</si>
  <si>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</si>
  <si>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</si>
  <si>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</si>
  <si>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</si>
  <si>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</si>
  <si>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</si>
  <si>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</si>
  <si>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</si>
  <si>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</si>
  <si>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</si>
  <si>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</si>
  <si>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</si>
  <si>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</si>
  <si>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</si>
  <si>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</si>
  <si>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</si>
  <si>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</si>
  <si>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</si>
  <si>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</si>
  <si>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</si>
  <si>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</si>
  <si>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</si>
  <si>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</si>
  <si>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</si>
  <si>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</si>
  <si>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</si>
  <si>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</si>
  <si>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</si>
  <si>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</si>
  <si>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</si>
  <si>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</si>
  <si>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</si>
  <si>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</si>
  <si>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</si>
  <si>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</si>
  <si>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</si>
  <si>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</si>
  <si>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</si>
  <si>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</si>
  <si>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</si>
  <si>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</si>
  <si>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</si>
  <si>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</si>
  <si>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</si>
  <si>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</si>
  <si>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</si>
  <si>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</si>
  <si>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</si>
  <si>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</si>
  <si>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</si>
  <si>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</si>
  <si>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</si>
  <si>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</si>
  <si>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</si>
  <si>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</si>
  <si>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</si>
  <si>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</si>
  <si>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</si>
  <si>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</si>
  <si>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</si>
  <si>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</si>
  <si>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</si>
  <si>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</si>
  <si>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</si>
  <si>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</si>
  <si>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</si>
  <si>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</si>
  <si>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</si>
  <si>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</si>
  <si>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</si>
  <si>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</si>
  <si>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</si>
  <si>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</si>
  <si>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</si>
  <si>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</si>
  <si>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</si>
  <si>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</si>
  <si>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</si>
  <si>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</si>
  <si>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</si>
  <si>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</si>
  <si>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</si>
  <si>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</si>
  <si>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</si>
  <si>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</si>
  <si>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</si>
  <si>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</si>
  <si>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</si>
  <si>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</si>
  <si>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</si>
  <si>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</si>
  <si>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</si>
  <si>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</si>
  <si>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</si>
  <si>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</si>
  <si>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</si>
  <si>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</si>
  <si>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</si>
  <si>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</si>
  <si>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</si>
  <si>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</si>
  <si>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</si>
  <si>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</si>
  <si>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</si>
  <si>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</si>
  <si>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</si>
  <si>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</si>
  <si>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</si>
  <si>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</si>
  <si>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</si>
  <si>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</si>
  <si>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</si>
  <si>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</si>
  <si>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</si>
  <si>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</si>
  <si>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</si>
  <si>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</si>
  <si>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</si>
  <si>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</si>
  <si>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</si>
  <si>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</si>
  <si>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</si>
  <si>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</si>
  <si>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</si>
  <si>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</si>
  <si>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</si>
  <si>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</si>
  <si>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</si>
  <si>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</si>
  <si>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</si>
  <si>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</si>
  <si>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</si>
  <si>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</si>
  <si>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</si>
  <si>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</si>
  <si>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</si>
  <si>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</si>
  <si>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</si>
  <si>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</si>
  <si>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</si>
  <si>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</si>
  <si>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</si>
  <si>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</si>
  <si>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</si>
  <si>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</si>
  <si>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</si>
  <si>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</si>
  <si>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</si>
  <si>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</si>
  <si>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</si>
  <si>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</si>
  <si>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</si>
  <si>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</si>
  <si>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</si>
  <si>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</si>
  <si>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</si>
  <si>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</si>
  <si>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</si>
  <si>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</si>
  <si>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</si>
  <si>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</si>
  <si>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</si>
  <si>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</si>
  <si>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</si>
  <si>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</si>
  <si>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</si>
  <si>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</si>
  <si>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</si>
  <si>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</si>
  <si>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</si>
  <si>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</si>
  <si>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</si>
  <si>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</si>
  <si>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</si>
  <si>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</si>
  <si>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</si>
  <si>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</si>
  <si>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</si>
  <si>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</si>
  <si>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</si>
  <si>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</si>
  <si>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</si>
  <si>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</si>
  <si>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</si>
  <si>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</si>
  <si>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</si>
  <si>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</si>
  <si>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</si>
  <si>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</si>
  <si>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</si>
  <si>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</si>
  <si>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</si>
  <si>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</si>
  <si>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</si>
  <si>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</si>
  <si>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</si>
  <si>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</si>
  <si>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</si>
  <si>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</si>
  <si>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</si>
  <si>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</si>
  <si>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</si>
  <si>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</si>
  <si>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</si>
  <si>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</si>
  <si>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</si>
  <si>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</si>
  <si>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</si>
  <si>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</si>
  <si>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</si>
  <si>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</si>
  <si>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</si>
  <si>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</si>
  <si>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</si>
  <si>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</si>
  <si>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</si>
  <si>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</si>
  <si>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</si>
  <si>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</si>
  <si>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</si>
  <si>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</si>
  <si>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</si>
  <si>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</si>
  <si>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</si>
  <si>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</si>
  <si>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</si>
  <si>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</si>
  <si>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</si>
  <si>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</si>
  <si>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</si>
  <si>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</si>
  <si>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</si>
  <si>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</si>
  <si>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</si>
  <si>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</si>
  <si>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</si>
  <si>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</si>
  <si>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</si>
  <si>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</si>
  <si>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</si>
  <si>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</si>
  <si>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</si>
  <si>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</si>
  <si>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</si>
  <si>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</si>
  <si>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</si>
  <si>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</si>
  <si>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</si>
  <si>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</si>
  <si>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</si>
  <si>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</si>
  <si>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</si>
  <si>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</si>
  <si>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</si>
  <si>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</si>
  <si>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</si>
  <si>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</si>
  <si>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</si>
  <si>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</si>
  <si>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</si>
  <si>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</si>
  <si>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</si>
  <si>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</si>
  <si>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</si>
  <si>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</si>
  <si>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</si>
  <si>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</si>
  <si>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</si>
  <si>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</si>
  <si>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</si>
  <si>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</si>
  <si>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</si>
  <si>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</si>
  <si>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</si>
  <si>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</si>
  <si>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</si>
  <si>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</si>
  <si>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</si>
  <si>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</si>
  <si>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</si>
  <si>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</si>
  <si>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</si>
  <si>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</si>
  <si>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</si>
  <si>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</si>
  <si>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</si>
  <si>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</si>
  <si>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</si>
  <si>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</si>
  <si>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</si>
  <si>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</si>
  <si>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</si>
  <si>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</si>
  <si>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</si>
  <si>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</si>
  <si>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</si>
  <si>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</si>
  <si>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</si>
  <si>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</si>
  <si>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</si>
  <si>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</si>
  <si>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</si>
  <si>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</si>
  <si>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</si>
  <si>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</si>
  <si>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</si>
  <si>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</si>
  <si>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</si>
  <si>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</si>
  <si>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</si>
  <si>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</si>
  <si>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</si>
  <si>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</si>
  <si>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</si>
  <si>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</si>
  <si>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</si>
  <si>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</si>
  <si>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</si>
  <si>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</si>
  <si>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</si>
  <si>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</si>
  <si>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</si>
  <si>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</si>
  <si>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</si>
  <si>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</si>
  <si>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</si>
  <si>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</si>
  <si>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</si>
  <si>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</si>
  <si>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</si>
  <si>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</si>
  <si>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</si>
  <si>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</si>
  <si>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</si>
  <si>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</si>
  <si>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</si>
  <si>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</si>
  <si>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</si>
  <si>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</si>
  <si>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</si>
  <si>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</si>
  <si>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</si>
  <si>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</si>
  <si>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</si>
  <si>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</si>
  <si>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</si>
  <si>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</si>
  <si>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</si>
  <si>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</si>
  <si>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</si>
  <si>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</si>
  <si>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</si>
  <si>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</si>
  <si>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</si>
  <si>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</si>
  <si>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</si>
  <si>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</si>
  <si>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</si>
  <si>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</si>
  <si>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</si>
  <si>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</si>
  <si>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</si>
  <si>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</si>
  <si>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</si>
  <si>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</si>
  <si>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</si>
  <si>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</si>
  <si>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</si>
  <si>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</si>
  <si>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</si>
  <si>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</si>
  <si>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</si>
  <si>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</si>
  <si>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</si>
  <si>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</si>
  <si>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</si>
  <si>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</si>
  <si>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</si>
  <si>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</si>
  <si>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</si>
  <si>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</si>
  <si>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</si>
  <si>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</si>
  <si>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</si>
  <si>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</si>
  <si>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</si>
  <si>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</si>
  <si>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</si>
  <si>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</si>
  <si>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</si>
  <si>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</si>
  <si>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</si>
  <si>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</si>
  <si>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</si>
  <si>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</si>
  <si>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</si>
  <si>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</si>
  <si>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</si>
  <si>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</si>
  <si>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</si>
  <si>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</si>
  <si>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</si>
  <si>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</si>
  <si>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</si>
  <si>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</si>
  <si>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</si>
  <si>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</si>
  <si>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</si>
  <si>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</si>
  <si>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</si>
  <si>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</si>
  <si>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</si>
  <si>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</si>
  <si>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</si>
  <si>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</si>
  <si>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</si>
  <si>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</si>
  <si>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</si>
  <si>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</si>
  <si>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</si>
  <si>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</si>
  <si>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</si>
  <si>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</si>
  <si>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</si>
  <si>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</si>
  <si>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</si>
  <si>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</si>
  <si>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</si>
  <si>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</si>
  <si>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</si>
  <si>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</si>
  <si>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</si>
  <si>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</si>
  <si>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</si>
  <si>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</si>
  <si>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</si>
  <si>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</si>
  <si>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</si>
  <si>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</si>
  <si>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</si>
  <si>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</si>
  <si>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</si>
  <si>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</si>
  <si>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</si>
  <si>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</si>
  <si>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</si>
  <si>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</si>
  <si>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</si>
  <si>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</si>
  <si>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</si>
  <si>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</si>
  <si>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</si>
  <si>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</si>
  <si>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</si>
  <si>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</si>
  <si>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</si>
  <si>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</si>
  <si>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</si>
  <si>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</si>
  <si>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</si>
  <si>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</si>
  <si>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</si>
  <si>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</si>
  <si>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</si>
  <si>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</si>
  <si>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</si>
  <si>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</si>
  <si>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</si>
  <si>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</si>
  <si>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</si>
  <si>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</si>
  <si>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</si>
  <si>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</si>
  <si>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</si>
  <si>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</si>
  <si>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</si>
  <si>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</si>
  <si>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</si>
  <si>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</si>
  <si>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</si>
  <si>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</si>
  <si>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</si>
  <si>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</si>
  <si>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</si>
  <si>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</si>
  <si>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</si>
  <si>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</si>
  <si>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</si>
  <si>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</si>
  <si>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</si>
  <si>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</si>
  <si>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</si>
  <si>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</si>
  <si>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</si>
  <si>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</si>
  <si>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</si>
  <si>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</si>
  <si>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</si>
  <si>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</si>
  <si>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</si>
  <si>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</si>
  <si>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</si>
  <si>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</si>
  <si>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</si>
  <si>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</si>
  <si>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</si>
  <si>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</si>
  <si>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</si>
  <si>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</si>
  <si>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</si>
  <si>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</si>
  <si>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</si>
  <si>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</si>
  <si>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</si>
  <si>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</si>
  <si>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</si>
  <si>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</si>
  <si>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</si>
  <si>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</si>
  <si>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</si>
  <si>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</si>
  <si>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</si>
  <si>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</si>
  <si>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</si>
  <si>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</si>
  <si>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</si>
  <si>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</si>
  <si>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</si>
  <si>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</si>
  <si>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</si>
  <si>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</si>
  <si>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</si>
  <si>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</si>
  <si>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</si>
  <si>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</si>
  <si>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</si>
  <si>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</si>
  <si>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</si>
  <si>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</si>
  <si>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</si>
  <si>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</si>
  <si>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</si>
  <si>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</si>
  <si>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</si>
  <si>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</si>
  <si>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</si>
  <si>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</si>
  <si>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</si>
  <si>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</si>
  <si>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</si>
  <si>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</si>
  <si>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</si>
  <si>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</si>
  <si>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</si>
  <si>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</si>
  <si>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</si>
  <si>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</si>
  <si>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</si>
  <si>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</si>
  <si>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</si>
  <si>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</si>
  <si>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</si>
  <si>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</si>
  <si>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</si>
  <si>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</si>
  <si>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</si>
  <si>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</si>
  <si>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</si>
  <si>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</si>
  <si>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</si>
  <si>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</si>
  <si>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</si>
  <si>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</si>
  <si>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</si>
  <si>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</si>
  <si>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</si>
  <si>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</si>
  <si>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</si>
  <si>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</si>
  <si>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</si>
  <si>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</si>
  <si>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</si>
  <si>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</si>
  <si>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</si>
  <si>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</si>
  <si>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</si>
  <si>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</si>
  <si>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</si>
  <si>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</si>
  <si>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</si>
  <si>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</si>
  <si>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</si>
  <si>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</si>
  <si>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</si>
  <si>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</si>
  <si>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</si>
  <si>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</si>
  <si>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</si>
  <si>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</si>
  <si>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</si>
  <si>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</si>
  <si>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</si>
  <si>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</si>
  <si>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</si>
  <si>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</si>
  <si>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</si>
  <si>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</si>
  <si>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</si>
  <si>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</si>
  <si>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</si>
  <si>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</si>
  <si>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</si>
  <si>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</si>
  <si>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</si>
  <si>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</si>
  <si>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</si>
  <si>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</si>
  <si>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</si>
  <si>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</si>
  <si>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</si>
  <si>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</si>
  <si>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</si>
  <si>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</si>
  <si>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</si>
  <si>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</si>
  <si>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</si>
  <si>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</si>
  <si>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</si>
  <si>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</si>
  <si>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</si>
  <si>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</si>
  <si>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</si>
  <si>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</si>
  <si>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</si>
  <si>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</si>
  <si>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</si>
  <si>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</si>
  <si>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</si>
  <si>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</si>
  <si>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</si>
  <si>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</si>
  <si>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</si>
  <si>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</si>
  <si>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</si>
  <si>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</si>
  <si>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</si>
  <si>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</si>
  <si>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</si>
  <si>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</si>
  <si>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</si>
  <si>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</si>
  <si>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</si>
  <si>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</si>
  <si>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</si>
  <si>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</si>
  <si>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</si>
  <si>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</si>
  <si>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</si>
  <si>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</si>
  <si>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</si>
  <si>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</si>
  <si>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</si>
  <si>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</si>
  <si>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</si>
  <si>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</si>
  <si>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</si>
  <si>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</si>
  <si>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</si>
  <si>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</si>
  <si>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</si>
  <si>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</si>
  <si>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</si>
  <si>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</si>
  <si>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</si>
  <si>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</si>
  <si>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</si>
  <si>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</si>
  <si>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</si>
  <si>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</si>
  <si>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</si>
  <si>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</si>
  <si>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</si>
  <si>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</si>
  <si>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</si>
  <si>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</si>
  <si>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</si>
  <si>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</si>
  <si>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</si>
  <si>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</si>
  <si>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</si>
  <si>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</si>
  <si>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</si>
  <si>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</si>
  <si>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</si>
  <si>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</si>
  <si>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</si>
  <si>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</si>
  <si>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</si>
  <si>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</si>
  <si>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</si>
  <si>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</si>
  <si>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</si>
  <si>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</si>
  <si>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</si>
  <si>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</si>
  <si>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</si>
  <si>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</si>
  <si>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</si>
  <si>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</si>
  <si>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</si>
  <si>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</si>
  <si>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</si>
  <si>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</si>
  <si>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</si>
  <si>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</si>
  <si>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</si>
  <si>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</si>
  <si>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</si>
  <si>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</si>
  <si>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</si>
  <si>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</si>
  <si>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</si>
  <si>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</si>
  <si>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</si>
  <si>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</si>
  <si>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</si>
  <si>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</si>
  <si>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</si>
  <si>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</si>
  <si>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</si>
  <si>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</si>
  <si>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</si>
  <si>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</si>
  <si>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</si>
  <si>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</si>
  <si>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</si>
  <si>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</si>
  <si>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</si>
  <si>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</si>
  <si>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</si>
  <si>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</si>
  <si>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</si>
  <si>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</si>
  <si>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</si>
  <si>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</si>
  <si>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</si>
  <si>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</si>
  <si>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</si>
  <si>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</si>
  <si>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</si>
  <si>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</si>
  <si>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</si>
  <si>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</si>
  <si>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</si>
  <si>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</si>
  <si>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</si>
  <si>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</si>
  <si>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</si>
  <si>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</si>
  <si>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</si>
  <si>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</si>
  <si>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</si>
  <si>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</si>
  <si>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</si>
  <si>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</si>
  <si>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</si>
  <si>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</si>
  <si>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</si>
  <si>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</si>
  <si>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</si>
  <si>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</si>
  <si>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</si>
  <si>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</si>
  <si>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</si>
  <si>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</si>
  <si>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</si>
  <si>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</si>
  <si>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</si>
  <si>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</si>
  <si>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</si>
  <si>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</si>
  <si>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</si>
  <si>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</si>
  <si>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</si>
  <si>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</si>
  <si>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</si>
  <si>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</si>
  <si>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</si>
  <si>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</si>
  <si>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</si>
  <si>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</si>
  <si>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</si>
  <si>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</si>
  <si>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</si>
  <si>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</si>
  <si>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</si>
  <si>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</si>
  <si>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</si>
  <si>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</si>
  <si>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</si>
  <si>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</si>
  <si>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</si>
  <si>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</si>
  <si>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</si>
  <si>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</si>
  <si>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</si>
  <si>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</si>
  <si>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</si>
  <si>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</si>
  <si>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</si>
  <si>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</si>
  <si>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</si>
  <si>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</si>
  <si>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</si>
  <si>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</si>
  <si>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</si>
  <si>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</si>
  <si>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</si>
  <si>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</si>
  <si>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</si>
  <si>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</si>
  <si>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</si>
  <si>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</si>
  <si>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</si>
  <si>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</si>
  <si>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</si>
  <si>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</si>
  <si>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</si>
  <si>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</si>
  <si>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</si>
  <si>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</si>
  <si>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</si>
  <si>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</si>
  <si>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</si>
  <si>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</si>
  <si>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</si>
  <si>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</si>
  <si>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</si>
  <si>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</si>
  <si>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</si>
  <si>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</si>
  <si>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</si>
  <si>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</si>
  <si>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</si>
  <si>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</si>
  <si>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</si>
  <si>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</si>
  <si>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</si>
  <si>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</si>
  <si>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</si>
  <si>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</si>
  <si>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</si>
  <si>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</si>
  <si>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</si>
  <si>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</si>
  <si>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</si>
  <si>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</si>
  <si>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</si>
  <si>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</si>
  <si>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</si>
  <si>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</si>
  <si>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</si>
  <si>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</si>
  <si>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</si>
  <si>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</si>
  <si>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</si>
  <si>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</si>
  <si>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</si>
  <si>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</si>
  <si>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</si>
  <si>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</si>
  <si>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</si>
  <si>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</si>
  <si>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</si>
  <si>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</si>
  <si>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</si>
  <si>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</si>
  <si>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</si>
  <si>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</si>
  <si>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</si>
  <si>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</si>
  <si>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</si>
  <si>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</si>
  <si>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</si>
  <si>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</si>
  <si>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</si>
  <si>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</si>
  <si>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</si>
  <si>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</si>
  <si>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</si>
  <si>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</si>
  <si>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</si>
  <si>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</si>
  <si>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</si>
  <si>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</si>
  <si>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</si>
  <si>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</si>
  <si>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</si>
  <si>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</si>
  <si>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</si>
  <si>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</si>
  <si>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</si>
  <si>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</si>
  <si>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</si>
  <si>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</si>
  <si>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</si>
  <si>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</si>
  <si>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</si>
  <si>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</si>
  <si>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</si>
  <si>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</si>
  <si>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</si>
  <si>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</si>
  <si>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</si>
  <si>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</si>
  <si>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</si>
  <si>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</si>
  <si>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</si>
  <si>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</si>
  <si>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</si>
  <si>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</si>
  <si>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</si>
  <si>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</si>
  <si>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</si>
  <si>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</si>
  <si>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</si>
  <si>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</si>
  <si>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</si>
  <si>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</si>
  <si>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</si>
  <si>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</si>
  <si>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</si>
  <si>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</si>
  <si>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</si>
  <si>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</si>
  <si>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</si>
  <si>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</si>
  <si>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</si>
  <si>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</si>
  <si>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</si>
  <si>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</si>
  <si>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</si>
  <si>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</si>
  <si>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</si>
  <si>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</si>
  <si>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</si>
  <si>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</si>
  <si>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</si>
  <si>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</si>
  <si>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</si>
  <si>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</si>
  <si>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</si>
  <si>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</si>
  <si>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</si>
  <si>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</si>
  <si>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</si>
  <si>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</si>
  <si>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</si>
  <si>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</si>
  <si>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</si>
  <si>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</si>
  <si>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</si>
  <si>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</si>
  <si>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</si>
  <si>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</si>
  <si>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</si>
  <si>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</si>
  <si>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</si>
  <si>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</si>
  <si>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</si>
  <si>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</si>
  <si>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</si>
  <si>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</si>
  <si>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</si>
  <si>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</si>
  <si>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</si>
  <si>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</si>
  <si>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</si>
  <si>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</si>
  <si>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</si>
  <si>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</si>
  <si>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</si>
  <si>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</si>
  <si>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</si>
  <si>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</si>
  <si>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</si>
  <si>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</si>
  <si>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</si>
  <si>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</si>
  <si>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</si>
  <si>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</si>
  <si>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</si>
  <si>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</si>
  <si>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</si>
  <si>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</si>
  <si>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</si>
  <si>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</si>
  <si>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</si>
  <si>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</si>
  <si>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</si>
  <si>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</si>
  <si>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</si>
  <si>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</si>
  <si>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</si>
  <si>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</si>
  <si>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</si>
  <si>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</si>
  <si>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</si>
  <si>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</si>
  <si>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</si>
  <si>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</si>
  <si>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</si>
  <si>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</si>
  <si>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</si>
  <si>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</si>
  <si>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</si>
  <si>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</si>
  <si>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</si>
  <si>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</si>
  <si>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</si>
  <si>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</si>
  <si>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</si>
  <si>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</si>
  <si>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</si>
  <si>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</si>
  <si>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</si>
  <si>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</si>
  <si>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</si>
  <si>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</si>
  <si>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</si>
  <si>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</si>
  <si>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</si>
  <si>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</si>
  <si>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</si>
  <si>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</si>
  <si>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</si>
  <si>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</si>
  <si>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</si>
  <si>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</si>
  <si>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</si>
  <si>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</si>
  <si>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</si>
  <si>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</si>
  <si>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</si>
  <si>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</si>
  <si>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</si>
  <si>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</si>
  <si>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</si>
  <si>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</si>
  <si>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</si>
  <si>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</si>
  <si>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</si>
  <si>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</si>
  <si>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</si>
  <si>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</si>
  <si>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</si>
  <si>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</si>
  <si>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</si>
  <si>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</si>
  <si>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</si>
  <si>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</si>
  <si>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</si>
  <si>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</si>
  <si>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</si>
  <si>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</si>
  <si>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</si>
  <si>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</si>
  <si>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</si>
  <si>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</si>
  <si>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</si>
  <si>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</si>
  <si>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</si>
  <si>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</si>
  <si>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</si>
  <si>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</si>
  <si>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</si>
  <si>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</si>
  <si>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</si>
  <si>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</si>
  <si>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</si>
  <si>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</si>
  <si>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</si>
  <si>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</si>
  <si>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</si>
  <si>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</si>
  <si>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</si>
  <si>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</si>
  <si>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</si>
  <si>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</si>
  <si>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</si>
  <si>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</si>
  <si>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</si>
  <si>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</si>
  <si>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</si>
  <si>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</si>
  <si>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</si>
  <si>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</si>
  <si>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</si>
  <si>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</si>
  <si>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</si>
  <si>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</si>
  <si>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</si>
  <si>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</si>
  <si>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</si>
  <si>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</si>
  <si>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</si>
  <si>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</si>
  <si>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</si>
  <si>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</si>
  <si>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</si>
  <si>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</si>
  <si>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</si>
  <si>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</si>
  <si>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</si>
  <si>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</si>
  <si>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</si>
  <si>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</si>
  <si>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</si>
  <si>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</si>
  <si>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</si>
  <si>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</si>
  <si>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</si>
  <si>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</si>
  <si>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</si>
  <si>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</si>
  <si>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</si>
  <si>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</si>
  <si>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</si>
  <si>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</si>
  <si>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</si>
  <si>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</si>
  <si>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</si>
  <si>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</si>
  <si>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</si>
  <si>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</si>
  <si>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</si>
  <si>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</si>
  <si>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</si>
  <si>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</si>
  <si>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</si>
  <si>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</si>
  <si>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</si>
  <si>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</si>
  <si>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</si>
  <si>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</si>
  <si>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</si>
  <si>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</si>
  <si>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</si>
  <si>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</si>
  <si>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</si>
  <si>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</si>
  <si>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</si>
  <si>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</si>
  <si>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</si>
  <si>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</si>
  <si>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</si>
  <si>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</si>
  <si>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</si>
  <si>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</si>
  <si>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</si>
  <si>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</si>
  <si>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</si>
  <si>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</si>
  <si>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</si>
  <si>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</si>
  <si>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</si>
  <si>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</si>
  <si>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</si>
  <si>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</si>
  <si>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</si>
  <si>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</si>
  <si>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</si>
  <si>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</si>
  <si>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</si>
  <si>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</si>
  <si>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</si>
  <si>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</si>
  <si>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</si>
  <si>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</si>
  <si>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</si>
  <si>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</si>
  <si>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</si>
  <si>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</si>
  <si>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</si>
  <si>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</si>
  <si>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</si>
  <si>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</si>
  <si>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</si>
  <si>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</si>
  <si>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</si>
  <si>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</si>
  <si>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</si>
  <si>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</si>
  <si>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</si>
  <si>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</si>
  <si>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</si>
  <si>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</si>
  <si>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</si>
  <si>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</si>
  <si>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</si>
  <si>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</si>
  <si>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</si>
  <si>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</si>
  <si>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</si>
  <si>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</si>
  <si>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</si>
  <si>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</si>
  <si>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</si>
  <si>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</si>
  <si>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</si>
  <si>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</si>
  <si>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</si>
  <si>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</si>
  <si>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</si>
  <si>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</si>
  <si>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</si>
  <si>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</si>
  <si>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</si>
  <si>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</si>
  <si>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</si>
  <si>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</si>
  <si>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</si>
  <si>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</si>
  <si>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</si>
  <si>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</si>
  <si>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</si>
  <si>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</si>
  <si>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</si>
  <si>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</si>
  <si>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</si>
  <si>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</si>
  <si>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</si>
  <si>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</si>
  <si>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</si>
  <si>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</si>
  <si>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</si>
  <si>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</si>
  <si>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</si>
  <si>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</si>
  <si>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</si>
  <si>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</si>
  <si>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</si>
  <si>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</si>
  <si>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</si>
  <si>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</si>
  <si>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</si>
  <si>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</si>
  <si>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</si>
  <si>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</si>
  <si>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</si>
  <si>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</si>
  <si>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</si>
  <si>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</si>
  <si>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</si>
  <si>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</si>
  <si>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</si>
  <si>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</si>
  <si>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</si>
  <si>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</si>
  <si>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</si>
  <si>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</si>
  <si>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</si>
  <si>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</si>
  <si>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</si>
  <si>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</si>
  <si>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</si>
  <si>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</si>
  <si>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</si>
  <si>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</si>
  <si>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</si>
  <si>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</si>
  <si>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</si>
  <si>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</si>
  <si>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</si>
  <si>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</si>
  <si>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</si>
  <si>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</si>
  <si>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</si>
  <si>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</si>
  <si>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</si>
  <si>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</si>
  <si>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</si>
  <si>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</si>
  <si>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</si>
  <si>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</si>
  <si>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</si>
  <si>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</si>
  <si>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</si>
  <si>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</si>
  <si>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</si>
  <si>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</si>
  <si>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</si>
  <si>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</si>
  <si>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</si>
  <si>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</si>
  <si>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</si>
  <si>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</si>
  <si>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</si>
  <si>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</si>
  <si>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</si>
  <si>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</si>
  <si>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</si>
  <si>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</si>
  <si>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</si>
  <si>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</si>
  <si>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</si>
  <si>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</si>
  <si>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</si>
  <si>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</si>
  <si>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</si>
  <si>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</si>
  <si>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</si>
  <si>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</si>
  <si>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</si>
  <si>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</si>
  <si>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</si>
  <si>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</si>
  <si>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</si>
  <si>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</si>
  <si>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</si>
  <si>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</si>
  <si>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</si>
  <si>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</si>
  <si>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</si>
  <si>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</si>
  <si>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</si>
  <si>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</si>
  <si>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</si>
  <si>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</si>
  <si>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</si>
  <si>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</si>
  <si>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</si>
  <si>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</si>
  <si>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</si>
  <si>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</si>
  <si>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</si>
  <si>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</si>
  <si>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</si>
  <si>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</si>
  <si>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</si>
  <si>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</si>
  <si>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</si>
  <si>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</si>
  <si>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</si>
  <si>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</si>
  <si>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</si>
  <si>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</si>
  <si>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</si>
  <si>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</si>
  <si>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</si>
  <si>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</si>
  <si>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</si>
  <si>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</si>
  <si>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</si>
  <si>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</si>
  <si>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</si>
  <si>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</si>
  <si>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</si>
  <si>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</si>
  <si>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</si>
  <si>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</si>
  <si>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</si>
  <si>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</si>
  <si>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</si>
  <si>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</si>
  <si>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</si>
  <si>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</si>
  <si>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</si>
  <si>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</si>
  <si>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</si>
  <si>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</si>
  <si>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</si>
  <si>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</si>
  <si>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</si>
  <si>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</si>
  <si>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</si>
  <si>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</si>
  <si>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</si>
  <si>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</si>
  <si>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</si>
  <si>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</si>
  <si>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</si>
  <si>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</si>
  <si>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</si>
  <si>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</si>
  <si>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</si>
  <si>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</si>
  <si>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</si>
  <si>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</si>
  <si>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</si>
  <si>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</si>
  <si>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</si>
  <si>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</si>
  <si>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</si>
  <si>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</si>
  <si>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</si>
  <si>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</si>
  <si>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</si>
  <si>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</si>
  <si>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</si>
  <si>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</si>
  <si>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</si>
  <si>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</si>
  <si>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</si>
  <si>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</si>
  <si>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</si>
  <si>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</si>
  <si>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</si>
  <si>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</si>
  <si>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</si>
  <si>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</si>
  <si>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</si>
  <si>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</si>
  <si>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</si>
  <si>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</si>
  <si>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</si>
  <si>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</si>
  <si>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</si>
  <si>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</si>
  <si>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</si>
  <si>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</si>
  <si>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</si>
  <si>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</si>
  <si>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</si>
  <si>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</si>
  <si>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</si>
  <si>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</si>
  <si>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</si>
  <si>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</si>
  <si>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</si>
  <si>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</si>
  <si>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</si>
  <si>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</si>
  <si>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</si>
  <si>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</si>
  <si>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</si>
  <si>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</si>
  <si>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</si>
  <si>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</si>
  <si>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</si>
  <si>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</si>
  <si>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</si>
  <si>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</si>
  <si>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</si>
  <si>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</si>
  <si>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</si>
  <si>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</si>
  <si>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</si>
  <si>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</si>
  <si>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</si>
  <si>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</si>
  <si>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</si>
  <si>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</si>
  <si>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</si>
  <si>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</si>
  <si>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</si>
  <si>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</si>
  <si>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</si>
  <si>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</si>
  <si>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</si>
  <si>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</si>
  <si>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</si>
  <si>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</si>
  <si>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</si>
  <si>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</si>
  <si>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</si>
  <si>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</si>
  <si>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</si>
  <si>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</si>
  <si>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</si>
  <si>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</si>
  <si>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</si>
  <si>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</si>
  <si>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</si>
  <si>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</si>
  <si>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</si>
  <si>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</si>
  <si>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</si>
  <si>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</si>
  <si>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</si>
  <si>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</si>
  <si>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</si>
  <si>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</si>
  <si>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</si>
  <si>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</si>
  <si>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</si>
  <si>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</si>
  <si>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</si>
  <si>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</si>
  <si>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</si>
  <si>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</si>
  <si>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</si>
  <si>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</si>
  <si>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</si>
  <si>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</si>
  <si>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</si>
  <si>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</si>
  <si>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</si>
  <si>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</si>
  <si>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</si>
  <si>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</si>
  <si>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</si>
  <si>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</si>
  <si>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</si>
  <si>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</si>
  <si>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</si>
  <si>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</si>
  <si>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</si>
  <si>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</si>
  <si>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</si>
  <si>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</si>
  <si>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</si>
  <si>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</si>
  <si>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</si>
  <si>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</si>
  <si>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</si>
  <si>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</si>
  <si>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</si>
  <si>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</si>
  <si>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</si>
  <si>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</si>
  <si>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</si>
  <si>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</si>
  <si>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</si>
  <si>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</si>
  <si>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</si>
  <si>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</si>
  <si>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</si>
  <si>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</si>
  <si>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</si>
  <si>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</si>
  <si>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</si>
  <si>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</si>
  <si>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</si>
  <si>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</si>
  <si>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</si>
  <si>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</si>
  <si>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</si>
  <si>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</si>
  <si>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</si>
  <si>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</si>
  <si>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</si>
  <si>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</si>
  <si>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</si>
  <si>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</si>
  <si>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</si>
  <si>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</si>
  <si>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</si>
  <si>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</si>
  <si>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</si>
  <si>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</si>
  <si>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</si>
  <si>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</si>
  <si>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</si>
  <si>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</si>
  <si>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</si>
  <si>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</si>
  <si>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</si>
  <si>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</si>
  <si>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</si>
  <si>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</si>
  <si>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</si>
  <si>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</si>
  <si>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</si>
  <si>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</si>
  <si>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</si>
  <si>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</si>
  <si>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</si>
  <si>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</si>
  <si>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</si>
  <si>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</si>
  <si>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</si>
  <si>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</si>
  <si>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</si>
  <si>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</si>
  <si>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</si>
  <si>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</si>
  <si>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</si>
  <si>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</si>
  <si>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</si>
  <si>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</si>
  <si>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</si>
  <si>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</si>
  <si>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</si>
  <si>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</si>
  <si>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</si>
  <si>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</si>
  <si>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</si>
  <si>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</si>
  <si>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</si>
  <si>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</si>
  <si>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</si>
  <si>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</si>
  <si>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</si>
  <si>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</si>
  <si>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</si>
  <si>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</si>
  <si>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</si>
  <si>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</si>
  <si>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</si>
  <si>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</si>
  <si>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</si>
  <si>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</si>
  <si>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</si>
  <si>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</si>
  <si>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</si>
  <si>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</si>
  <si>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</si>
  <si>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</si>
  <si>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</si>
  <si>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</si>
  <si>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</si>
  <si>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</si>
  <si>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</si>
  <si>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</si>
  <si>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</si>
  <si>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</si>
  <si>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</si>
  <si>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</si>
  <si>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</si>
  <si>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</si>
  <si>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</si>
  <si>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</si>
  <si>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</si>
  <si>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</si>
  <si>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</si>
  <si>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</si>
  <si>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</si>
  <si>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</si>
  <si>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</si>
  <si>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</si>
  <si>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</si>
  <si>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</si>
  <si>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</si>
  <si>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</si>
  <si>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</si>
  <si>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</si>
  <si>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</si>
  <si>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</si>
  <si>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</si>
  <si>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</si>
  <si>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</si>
  <si>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</si>
  <si>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</si>
  <si>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</si>
  <si>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</si>
  <si>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</si>
  <si>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</si>
  <si>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</si>
  <si>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</si>
  <si>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</si>
  <si>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</si>
  <si>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</si>
  <si>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</si>
  <si>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</si>
  <si>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</si>
  <si>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</si>
  <si>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</si>
  <si>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</si>
  <si>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</si>
  <si>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</si>
  <si>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</si>
  <si>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</si>
  <si>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</si>
  <si>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</si>
  <si>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</si>
  <si>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</si>
  <si>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</si>
  <si>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</si>
  <si>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</si>
  <si>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</si>
  <si>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</si>
  <si>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</si>
  <si>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</si>
  <si>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</si>
  <si>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</si>
  <si>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</si>
  <si>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</si>
  <si>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</si>
  <si>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</si>
  <si>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</si>
  <si>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</si>
  <si>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</si>
  <si>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</si>
  <si>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</si>
  <si>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</si>
  <si>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</si>
  <si>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</si>
  <si>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</si>
  <si>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</si>
  <si>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</si>
  <si>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</si>
  <si>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</si>
  <si>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</si>
  <si>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</si>
  <si>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</si>
  <si>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</si>
  <si>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</si>
  <si>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</si>
  <si>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</si>
  <si>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</si>
  <si>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</si>
  <si>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</si>
  <si>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</si>
  <si>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</si>
  <si>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</si>
  <si>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</si>
  <si>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</si>
  <si>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</si>
  <si>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</si>
  <si>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</si>
  <si>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</si>
  <si>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</si>
  <si>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</si>
  <si>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</si>
  <si>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</si>
  <si>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</si>
  <si>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</si>
  <si>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</si>
  <si>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</si>
  <si>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</si>
  <si>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</si>
  <si>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</si>
  <si>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</si>
  <si>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</si>
  <si>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</si>
  <si>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</si>
  <si>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</si>
  <si>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</si>
  <si>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</si>
  <si>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</si>
  <si>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</si>
  <si>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</si>
  <si>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</si>
  <si>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</si>
  <si>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</si>
  <si>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</si>
  <si>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</si>
  <si>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</si>
  <si>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</si>
  <si>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</si>
  <si>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</si>
  <si>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</si>
  <si>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</si>
  <si>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</si>
  <si>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</si>
  <si>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</si>
  <si>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</si>
  <si>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</si>
  <si>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</si>
  <si>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</si>
  <si>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</si>
  <si>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</si>
  <si>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</si>
  <si>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</si>
  <si>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</si>
  <si>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</si>
  <si>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</si>
  <si>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</si>
  <si>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</si>
  <si>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</si>
  <si>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</si>
  <si>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</si>
  <si>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</si>
  <si>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</si>
  <si>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</si>
  <si>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</si>
  <si>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</si>
  <si>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</si>
  <si>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</si>
  <si>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</si>
  <si>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</si>
  <si>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</si>
  <si>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</si>
  <si>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</si>
  <si>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</si>
  <si>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</si>
  <si>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</si>
  <si>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</si>
  <si>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</si>
  <si>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</si>
  <si>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</si>
  <si>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</si>
  <si>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</si>
  <si>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</si>
  <si>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</si>
  <si>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</si>
  <si>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</si>
  <si>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</si>
  <si>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</si>
  <si>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</si>
  <si>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</si>
  <si>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</si>
  <si>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</si>
  <si>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</si>
  <si>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</si>
  <si>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</si>
  <si>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</si>
  <si>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</si>
  <si>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</si>
  <si>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</si>
  <si>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</si>
  <si>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</si>
  <si>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</si>
  <si>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</si>
  <si>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</si>
  <si>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</si>
  <si>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</si>
  <si>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</si>
  <si>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</si>
  <si>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</si>
  <si>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</si>
  <si>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</si>
  <si>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</si>
  <si>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</si>
  <si>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</si>
  <si>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</si>
  <si>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</si>
  <si>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</si>
  <si>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</si>
  <si>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</si>
  <si>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</si>
  <si>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</si>
  <si>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</si>
  <si>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</si>
  <si>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</si>
  <si>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</si>
  <si>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</si>
  <si>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</si>
  <si>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</si>
  <si>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</si>
  <si>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</si>
  <si>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</si>
  <si>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</si>
  <si>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</si>
  <si>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</si>
  <si>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</si>
  <si>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</si>
  <si>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</si>
  <si>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</si>
  <si>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</si>
  <si>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</si>
  <si>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</si>
  <si>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</si>
  <si>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</si>
  <si>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</si>
  <si>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</si>
  <si>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</si>
  <si>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</si>
  <si>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</si>
  <si>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</si>
  <si>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</si>
  <si>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</si>
  <si>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</si>
  <si>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</si>
  <si>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</si>
  <si>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</si>
  <si>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</si>
  <si>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</si>
  <si>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</si>
  <si>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</si>
  <si>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</si>
  <si>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</si>
  <si>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</si>
  <si>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</si>
  <si>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</si>
  <si>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</si>
  <si>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</si>
  <si>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</si>
  <si>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</si>
  <si>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</si>
  <si>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</si>
  <si>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</si>
  <si>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</si>
  <si>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</si>
  <si>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</si>
  <si>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</si>
  <si>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</si>
  <si>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</si>
  <si>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</si>
  <si>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</si>
  <si>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</si>
  <si>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</si>
  <si>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</si>
  <si>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</si>
  <si>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</si>
  <si>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</si>
  <si>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</si>
  <si>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</si>
  <si>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</si>
  <si>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</si>
  <si>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</si>
  <si>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</si>
  <si>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</si>
  <si>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</si>
  <si>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</si>
  <si>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</si>
  <si>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</si>
  <si>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</si>
  <si>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</si>
  <si>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</si>
  <si>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</si>
  <si>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</si>
  <si>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</si>
  <si>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</si>
  <si>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</si>
  <si>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</si>
  <si>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</si>
  <si>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</si>
  <si>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</si>
  <si>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</si>
  <si>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</si>
  <si>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</si>
  <si>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</si>
  <si>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</si>
  <si>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</si>
  <si>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</si>
  <si>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</si>
  <si>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</si>
  <si>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</si>
  <si>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</si>
  <si>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</si>
  <si>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</si>
  <si>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</si>
  <si>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</si>
  <si>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</si>
  <si>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</si>
  <si>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</si>
  <si>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</si>
  <si>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</si>
  <si>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</si>
  <si>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</si>
  <si>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</si>
  <si>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</si>
  <si>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</si>
  <si>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</si>
  <si>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</si>
  <si>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</si>
  <si>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</si>
  <si>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</si>
  <si>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</si>
  <si>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</si>
  <si>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</si>
  <si>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</si>
  <si>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</si>
  <si>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</si>
  <si>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</si>
  <si>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</si>
  <si>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</si>
  <si>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</si>
  <si>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</si>
  <si>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</si>
  <si>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</si>
  <si>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</si>
  <si>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</si>
  <si>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</si>
  <si>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</si>
  <si>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</si>
  <si>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</si>
  <si>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</si>
  <si>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</si>
  <si>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</si>
  <si>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</si>
  <si>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</si>
  <si>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</si>
  <si>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</si>
  <si>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</si>
  <si>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</si>
  <si>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</si>
  <si>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</si>
  <si>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</si>
  <si>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</si>
  <si>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</si>
  <si>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</si>
  <si>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</si>
  <si>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</si>
  <si>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</si>
  <si>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</si>
  <si>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</si>
  <si>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</si>
  <si>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</si>
  <si>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</si>
  <si>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</si>
  <si>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</si>
  <si>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</si>
  <si>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</si>
  <si>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</si>
  <si>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</si>
  <si>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</si>
  <si>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</si>
  <si>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</si>
  <si>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</si>
  <si>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</si>
  <si>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</si>
  <si>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</si>
  <si>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</si>
  <si>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</si>
  <si>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</si>
  <si>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</si>
  <si>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</si>
  <si>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</si>
  <si>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</si>
  <si>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</si>
  <si>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</si>
  <si>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</si>
  <si>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</si>
  <si>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</si>
  <si>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</si>
  <si>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</si>
  <si>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</si>
  <si>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</si>
  <si>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</si>
  <si>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</si>
  <si>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</si>
  <si>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</si>
  <si>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</si>
  <si>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</si>
  <si>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</si>
  <si>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</si>
  <si>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</si>
  <si>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</si>
  <si>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</si>
  <si>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</si>
  <si>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</si>
  <si>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</si>
  <si>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</si>
  <si>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</si>
  <si>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</si>
  <si>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</si>
  <si>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</si>
  <si>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</si>
  <si>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</si>
  <si>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</si>
  <si>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</si>
  <si>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</si>
  <si>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</si>
  <si>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</si>
  <si>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</si>
  <si>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</si>
  <si>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</si>
  <si>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</si>
  <si>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</si>
  <si>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</si>
  <si>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</si>
  <si>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</si>
  <si>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</si>
  <si>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</si>
  <si>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</si>
  <si>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</si>
  <si>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</si>
  <si>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</si>
  <si>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</si>
  <si>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</si>
  <si>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</si>
  <si>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</si>
  <si>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</si>
  <si>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</si>
  <si>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</si>
  <si>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</si>
  <si>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</si>
  <si>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</si>
  <si>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</si>
  <si>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</si>
  <si>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</si>
  <si>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</si>
  <si>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</si>
  <si>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</si>
  <si>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</si>
  <si>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</si>
  <si>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</si>
  <si>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</si>
  <si>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</si>
  <si>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</si>
  <si>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</si>
  <si>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</si>
  <si>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</si>
  <si>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</si>
  <si>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</si>
  <si>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</si>
  <si>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</si>
  <si>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</si>
  <si>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</si>
  <si>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</si>
  <si>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</si>
  <si>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</si>
  <si>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</si>
  <si>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</si>
  <si>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</si>
  <si>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</si>
  <si>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</si>
  <si>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</si>
  <si>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</si>
  <si>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</si>
  <si>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</si>
  <si>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</si>
  <si>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</si>
  <si>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</si>
  <si>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</si>
  <si>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</si>
  <si>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</si>
  <si>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</si>
  <si>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</si>
  <si>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</si>
  <si>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</si>
  <si>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</si>
  <si>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</si>
  <si>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</si>
  <si>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</si>
  <si>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</si>
  <si>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</si>
  <si>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</si>
  <si>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</si>
  <si>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</si>
  <si>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</si>
  <si>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</si>
  <si>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</si>
  <si>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</si>
  <si>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</si>
  <si>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</si>
  <si>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</si>
  <si>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</si>
  <si>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</si>
  <si>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</si>
  <si>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</si>
  <si>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</si>
  <si>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</si>
  <si>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</si>
  <si>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</si>
  <si>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</si>
  <si>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</si>
  <si>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</si>
  <si>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</si>
  <si>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</si>
  <si>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</si>
  <si>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</si>
  <si>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</si>
  <si>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</si>
  <si>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</si>
  <si>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</si>
  <si>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</si>
  <si>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</si>
  <si>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</si>
  <si>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</si>
  <si>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</si>
  <si>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</si>
  <si>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</si>
  <si>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</si>
  <si>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</si>
  <si>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</si>
  <si>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</si>
  <si>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</si>
  <si>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</si>
  <si>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</si>
  <si>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</si>
  <si>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</si>
  <si>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</si>
  <si>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</si>
  <si>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</si>
  <si>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</si>
  <si>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</si>
  <si>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</si>
  <si>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</si>
  <si>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</si>
  <si>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</si>
  <si>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</si>
  <si>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</si>
  <si>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</si>
  <si>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</si>
  <si>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</si>
  <si>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</si>
  <si>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</si>
  <si>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</si>
  <si>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</si>
  <si>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</si>
  <si>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</si>
  <si>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</si>
  <si>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</si>
  <si>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</si>
  <si>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</si>
  <si>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</si>
  <si>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</si>
  <si>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</si>
  <si>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</si>
  <si>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</si>
  <si>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</si>
  <si>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</si>
  <si>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</si>
  <si>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</si>
  <si>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</si>
  <si>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</si>
  <si>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</si>
  <si>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</si>
  <si>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</si>
  <si>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</si>
  <si>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</si>
  <si>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</si>
  <si>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</si>
  <si>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</si>
  <si>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</si>
  <si>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</si>
  <si>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</si>
  <si>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</si>
  <si>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</si>
  <si>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</si>
  <si>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</si>
  <si>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</si>
  <si>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</si>
  <si>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</si>
  <si>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</si>
  <si>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</si>
  <si>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</si>
  <si>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</si>
  <si>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</si>
  <si>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</si>
  <si>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</si>
  <si>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</si>
  <si>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</si>
  <si>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</si>
  <si>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</si>
  <si>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</si>
  <si>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</si>
  <si>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</si>
  <si>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</si>
  <si>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</si>
  <si>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</si>
  <si>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</si>
  <si>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</si>
  <si>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</si>
  <si>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</si>
  <si>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</si>
  <si>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</si>
  <si>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</si>
  <si>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</si>
  <si>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</si>
  <si>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</si>
  <si>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</si>
  <si>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</si>
  <si>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</si>
  <si>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</si>
  <si>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</si>
  <si>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</si>
  <si>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</si>
  <si>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</si>
  <si>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</si>
  <si>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</si>
  <si>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</si>
  <si>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</si>
  <si>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</si>
  <si>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</si>
  <si>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</si>
  <si>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</si>
  <si>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</si>
  <si>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</si>
  <si>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</si>
  <si>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</si>
  <si>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</si>
  <si>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</si>
  <si>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</si>
  <si>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</si>
  <si>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</si>
  <si>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</si>
  <si>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</si>
  <si>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</si>
  <si>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</si>
  <si>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</si>
  <si>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</si>
  <si>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</si>
  <si>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</si>
  <si>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</si>
  <si>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</si>
  <si>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</si>
  <si>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</si>
  <si>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</si>
  <si>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</si>
  <si>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</si>
  <si>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</si>
  <si>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</si>
  <si>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</si>
  <si>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</si>
  <si>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</si>
  <si>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</si>
  <si>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</si>
  <si>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</si>
  <si>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</si>
  <si>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</si>
  <si>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</si>
  <si>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</si>
  <si>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</si>
  <si>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</si>
  <si>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</si>
  <si>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</si>
  <si>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</si>
  <si>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</si>
  <si>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</si>
  <si>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</si>
  <si>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</si>
  <si>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</si>
  <si>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</si>
  <si>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</si>
  <si>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</si>
  <si>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</si>
  <si>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</si>
  <si>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</si>
  <si>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</si>
  <si>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</si>
  <si>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</si>
  <si>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</si>
  <si>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</si>
  <si>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</si>
  <si>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</si>
  <si>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</si>
  <si>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</si>
  <si>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</si>
  <si>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</si>
  <si>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</si>
  <si>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</si>
  <si>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</si>
  <si>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</si>
  <si>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</si>
  <si>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</si>
  <si>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</si>
  <si>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</si>
  <si>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</si>
  <si>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</si>
  <si>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</si>
  <si>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</si>
  <si>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</si>
  <si>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</si>
  <si>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</si>
  <si>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</si>
  <si>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</si>
  <si>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</si>
  <si>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</si>
  <si>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</si>
  <si>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</si>
  <si>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</si>
  <si>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</si>
  <si>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</si>
  <si>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</si>
  <si>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</si>
  <si>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</si>
  <si>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</si>
  <si>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</si>
  <si>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</si>
  <si>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</si>
  <si>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</si>
  <si>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</si>
  <si>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</si>
  <si>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</si>
  <si>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</si>
  <si>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</si>
  <si>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</si>
  <si>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</si>
  <si>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</si>
  <si>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</si>
  <si>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</si>
  <si>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</si>
  <si>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</si>
  <si>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</si>
  <si>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</si>
  <si>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</si>
  <si>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</si>
  <si>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</si>
  <si>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</si>
  <si>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</si>
  <si>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</si>
  <si>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</si>
  <si>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</si>
  <si>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</si>
  <si>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</si>
  <si>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</si>
  <si>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</si>
  <si>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</si>
  <si>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</si>
  <si>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</si>
  <si>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</si>
  <si>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</si>
  <si>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</si>
  <si>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</si>
  <si>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</si>
  <si>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</si>
  <si>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</si>
  <si>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</si>
  <si>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</si>
  <si>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</si>
  <si>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</si>
  <si>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</si>
  <si>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</si>
  <si>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</si>
  <si>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</si>
  <si>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</si>
  <si>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</si>
  <si>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</si>
  <si>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</si>
  <si>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</si>
  <si>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</si>
  <si>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</si>
  <si>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</si>
  <si>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</si>
  <si>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</si>
  <si>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</si>
  <si>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</si>
  <si>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</si>
  <si>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</si>
  <si>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</si>
  <si>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</si>
  <si>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</si>
  <si>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</si>
  <si>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</si>
  <si>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</si>
  <si>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</si>
  <si>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</si>
  <si>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</si>
  <si>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</si>
  <si>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</si>
  <si>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</si>
  <si>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</si>
  <si>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</si>
  <si>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</si>
  <si>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</si>
  <si>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</si>
  <si>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</si>
  <si>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</si>
  <si>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</si>
  <si>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</si>
  <si>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</si>
  <si>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</si>
  <si>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</si>
  <si>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</si>
  <si>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</si>
  <si>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</si>
  <si>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</si>
  <si>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</si>
  <si>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</si>
  <si>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</si>
  <si>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</si>
  <si>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</si>
  <si>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</si>
  <si>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</si>
  <si>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</si>
  <si>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</si>
  <si>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</si>
  <si>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</si>
  <si>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</si>
  <si>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</si>
  <si>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</si>
  <si>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</si>
  <si>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</si>
  <si>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</si>
  <si>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</si>
  <si>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</si>
  <si>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</si>
  <si>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</si>
  <si>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</si>
  <si>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</si>
  <si>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</si>
  <si>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</si>
  <si>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</si>
  <si>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</si>
  <si>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</si>
  <si>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</si>
  <si>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</si>
  <si>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</si>
  <si>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</si>
  <si>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</si>
  <si>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</si>
  <si>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</si>
  <si>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</si>
  <si>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</si>
  <si>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</si>
  <si>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</si>
  <si>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</si>
  <si>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</si>
  <si>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</si>
  <si>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</si>
  <si>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</si>
  <si>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</si>
  <si>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</si>
  <si>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</si>
  <si>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</si>
  <si>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</si>
  <si>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</si>
  <si>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</si>
  <si>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</si>
  <si>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</si>
  <si>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</si>
  <si>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</si>
  <si>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</si>
  <si>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</si>
  <si>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</si>
  <si>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</si>
  <si>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</si>
  <si>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</si>
  <si>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</si>
  <si>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</si>
  <si>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</si>
  <si>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</si>
  <si>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</si>
  <si>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</si>
  <si>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</si>
  <si>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</si>
  <si>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</si>
  <si>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</si>
  <si>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</si>
  <si>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</si>
  <si>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</si>
  <si>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</si>
  <si>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</si>
  <si>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</si>
  <si>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</si>
  <si>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</si>
  <si>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</si>
  <si>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</si>
  <si>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</si>
  <si>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</si>
  <si>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</si>
  <si>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</si>
  <si>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</si>
  <si>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</si>
  <si>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</si>
  <si>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</si>
  <si>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</si>
  <si>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</si>
  <si>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</si>
  <si>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</si>
  <si>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</si>
  <si>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</si>
  <si>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</si>
  <si>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</si>
  <si>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</si>
  <si>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</si>
  <si>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</si>
  <si>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</si>
  <si>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</si>
  <si>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</si>
  <si>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</si>
  <si>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</si>
  <si>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</si>
  <si>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</si>
  <si>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</si>
  <si>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</si>
  <si>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</si>
  <si>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</si>
  <si>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</si>
  <si>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</si>
  <si>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</si>
  <si>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</si>
  <si>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</si>
  <si>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</si>
  <si>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</si>
  <si>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</si>
  <si>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</si>
  <si>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</si>
  <si>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</si>
  <si>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</si>
  <si>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</si>
  <si>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</si>
  <si>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</si>
  <si>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</si>
  <si>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</si>
  <si>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</si>
  <si>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</si>
  <si>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</si>
  <si>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</si>
  <si>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</si>
  <si>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</si>
  <si>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</si>
  <si>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</si>
  <si>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</si>
  <si>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</si>
  <si>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</si>
  <si>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</si>
  <si>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</si>
  <si>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</si>
  <si>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</si>
  <si>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</si>
  <si>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</si>
  <si>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</si>
  <si>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</si>
  <si>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</si>
  <si>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</si>
  <si>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</si>
  <si>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</si>
  <si>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</si>
  <si>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</si>
  <si>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</si>
  <si>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</si>
  <si>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</si>
  <si>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</si>
  <si>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</si>
  <si>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</si>
  <si>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</si>
  <si>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</si>
  <si>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</si>
  <si>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</si>
  <si>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</si>
  <si>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</si>
  <si>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</si>
  <si>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</si>
  <si>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</si>
  <si>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</si>
  <si>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</si>
  <si>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</si>
  <si>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</si>
  <si>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</si>
  <si>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</si>
  <si>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</si>
  <si>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</si>
  <si>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</si>
  <si>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</si>
  <si>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</si>
  <si>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</si>
  <si>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</si>
  <si>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</si>
  <si>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</si>
  <si>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</si>
  <si>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</si>
  <si>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</si>
  <si>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</si>
  <si>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</si>
  <si>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</si>
  <si>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</si>
  <si>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</si>
  <si>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</si>
  <si>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</si>
  <si>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</si>
  <si>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</si>
  <si>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</si>
  <si>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</si>
  <si>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</si>
  <si>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</si>
  <si>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</si>
  <si>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</si>
  <si>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</si>
  <si>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</si>
  <si>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</si>
  <si>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</si>
  <si>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</si>
  <si>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</si>
  <si>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</si>
  <si>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</si>
  <si>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</si>
  <si>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</si>
  <si>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</si>
  <si>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</si>
  <si>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</si>
  <si>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</si>
  <si>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</si>
  <si>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</si>
  <si>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</si>
  <si>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</si>
  <si>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</si>
  <si>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</si>
  <si>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</si>
  <si>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</si>
  <si>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</si>
  <si>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</si>
  <si>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</si>
  <si>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</si>
  <si>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</si>
  <si>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</si>
  <si>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</si>
  <si>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</si>
  <si>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</si>
  <si>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</si>
  <si>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</si>
  <si>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</si>
  <si>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</si>
  <si>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</si>
  <si>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</si>
  <si>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</si>
  <si>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</si>
  <si>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</si>
  <si>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</si>
  <si>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</si>
  <si>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</si>
  <si>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</si>
  <si>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</si>
  <si>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</si>
  <si>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</si>
  <si>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</si>
  <si>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</si>
  <si>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</si>
  <si>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</si>
  <si>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</si>
  <si>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</si>
  <si>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</si>
  <si>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</si>
  <si>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</si>
  <si>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</si>
  <si>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</si>
  <si>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</si>
  <si>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</si>
  <si>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</si>
  <si>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</si>
  <si>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</si>
  <si>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</si>
  <si>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</si>
  <si>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</si>
  <si>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</si>
  <si>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</si>
  <si>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</si>
  <si>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</si>
  <si>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</si>
  <si>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</si>
  <si>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</si>
  <si>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</si>
  <si>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</si>
  <si>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</si>
  <si>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</si>
  <si>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</si>
  <si>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</si>
  <si>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</si>
  <si>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</si>
  <si>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</si>
  <si>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</si>
  <si>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</si>
  <si>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</si>
  <si>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</si>
  <si>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</si>
  <si>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</si>
  <si>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</si>
  <si>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</si>
  <si>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</si>
  <si>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</si>
  <si>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</si>
  <si>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</si>
  <si>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</si>
  <si>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</si>
  <si>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</si>
  <si>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</si>
  <si>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</si>
  <si>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</si>
  <si>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</si>
  <si>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</si>
  <si>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</si>
  <si>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</si>
  <si>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</si>
  <si>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</si>
  <si>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</si>
  <si>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</si>
  <si>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</si>
  <si>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</si>
  <si>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</si>
  <si>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</si>
  <si>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</si>
  <si>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</si>
  <si>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</si>
  <si>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</si>
  <si>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</si>
  <si>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</si>
  <si>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</si>
  <si>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</si>
  <si>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</si>
  <si>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</si>
  <si>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</si>
  <si>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</si>
  <si>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</si>
  <si>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</si>
  <si>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</si>
  <si>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</si>
  <si>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</si>
  <si>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</si>
  <si>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</si>
  <si>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</si>
  <si>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</si>
  <si>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</si>
  <si>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</si>
  <si>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</si>
  <si>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</si>
  <si>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</si>
  <si>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</si>
  <si>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</si>
  <si>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</si>
  <si>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</si>
  <si>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</si>
  <si>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</si>
  <si>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</si>
  <si>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</si>
  <si>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</si>
  <si>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</si>
  <si>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</si>
  <si>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</si>
  <si>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</si>
  <si>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</si>
  <si>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</si>
  <si>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</si>
  <si>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</si>
  <si>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</si>
  <si>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</si>
  <si>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</si>
  <si>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</si>
  <si>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</si>
  <si>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</si>
  <si>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</si>
  <si>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</si>
  <si>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</si>
  <si>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</si>
  <si>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</si>
  <si>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</si>
  <si>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</si>
  <si>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</si>
  <si>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</si>
  <si>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</si>
  <si>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</si>
  <si>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</si>
  <si>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</si>
  <si>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</si>
  <si>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</si>
  <si>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</si>
  <si>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</si>
  <si>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</si>
  <si>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</si>
  <si>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</si>
  <si>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</si>
  <si>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</si>
  <si>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</si>
  <si>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</si>
  <si>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</si>
  <si>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</si>
  <si>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</si>
  <si>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</si>
  <si>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</si>
  <si>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</si>
  <si>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</si>
  <si>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</si>
  <si>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</si>
  <si>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</si>
  <si>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</si>
  <si>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</si>
  <si>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</si>
  <si>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</si>
  <si>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</si>
  <si>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</si>
  <si>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</si>
  <si>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</si>
  <si>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</si>
  <si>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</si>
  <si>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</si>
  <si>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</si>
  <si>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</si>
  <si>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</si>
  <si>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</si>
  <si>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</si>
  <si>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</si>
  <si>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</si>
  <si>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</si>
  <si>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</si>
  <si>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</si>
  <si>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</si>
  <si>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</si>
  <si>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</si>
  <si>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</si>
  <si>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</si>
  <si>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</si>
  <si>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</si>
  <si>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</si>
  <si>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</si>
  <si>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</si>
  <si>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</si>
  <si>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</si>
  <si>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</si>
  <si>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</si>
  <si>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</si>
  <si>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</si>
  <si>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</si>
  <si>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</si>
  <si>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</si>
  <si>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</si>
  <si>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</si>
  <si>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</si>
  <si>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</si>
  <si>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</si>
  <si>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</si>
  <si>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</si>
  <si>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</si>
  <si>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</si>
  <si>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</si>
  <si>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</si>
  <si>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</si>
  <si>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</si>
  <si>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</si>
  <si>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</si>
  <si>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</si>
  <si>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</si>
  <si>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</si>
  <si>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</si>
  <si>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</si>
  <si>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</si>
  <si>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</si>
  <si>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</si>
  <si>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</si>
  <si>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</si>
  <si>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</si>
  <si>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</si>
  <si>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</si>
  <si>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</si>
  <si>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</si>
  <si>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</si>
  <si>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</si>
  <si>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</si>
  <si>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</si>
  <si>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</si>
  <si>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</si>
  <si>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</si>
  <si>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</si>
  <si>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</si>
  <si>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</si>
  <si>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</si>
  <si>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</si>
  <si>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</si>
  <si>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</si>
  <si>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</si>
  <si>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</si>
  <si>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</si>
  <si>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</si>
  <si>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</si>
  <si>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</si>
  <si>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</si>
  <si>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</si>
  <si>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</si>
  <si>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</si>
  <si>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</si>
  <si>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</si>
  <si>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</si>
  <si>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</si>
  <si>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</si>
  <si>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</si>
  <si>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</si>
  <si>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</si>
  <si>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</si>
  <si>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</si>
  <si>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</si>
  <si>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</si>
  <si>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</si>
  <si>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</si>
  <si>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</si>
  <si>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</si>
  <si>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</si>
  <si>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</si>
  <si>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</si>
  <si>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</si>
  <si>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</si>
  <si>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</si>
  <si>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</si>
  <si>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</si>
  <si>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</si>
  <si>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</si>
  <si>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</si>
  <si>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</si>
  <si>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</si>
  <si>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</si>
  <si>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</si>
  <si>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</si>
  <si>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</si>
  <si>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</si>
  <si>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</si>
  <si>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</si>
  <si>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</si>
  <si>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</si>
  <si>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</si>
  <si>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</si>
  <si>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</si>
  <si>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</si>
  <si>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</si>
  <si>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</si>
  <si>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</si>
  <si>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</si>
  <si>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</si>
  <si>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</si>
  <si>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</si>
  <si>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</si>
  <si>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</si>
  <si>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</si>
  <si>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</si>
  <si>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</si>
  <si>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</si>
  <si>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</si>
  <si>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</si>
  <si>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</si>
  <si>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</si>
  <si>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</si>
  <si>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</si>
  <si>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</si>
  <si>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</si>
  <si>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</si>
  <si>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</si>
  <si>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</si>
  <si>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</si>
  <si>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</si>
  <si>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</si>
  <si>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</si>
  <si>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</si>
  <si>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</si>
  <si>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</si>
  <si>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</si>
  <si>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</si>
  <si>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</si>
  <si>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</si>
  <si>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</si>
  <si>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</si>
  <si>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</si>
  <si>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</si>
  <si>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</si>
  <si>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</si>
  <si>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</si>
  <si>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</si>
  <si>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</si>
  <si>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</si>
  <si>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</si>
  <si>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</si>
  <si>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</si>
  <si>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</si>
  <si>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</si>
  <si>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</si>
  <si>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</si>
  <si>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</si>
  <si>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</si>
  <si>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</si>
  <si>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</si>
  <si>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</si>
  <si>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</si>
  <si>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</si>
  <si>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</si>
  <si>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</si>
  <si>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</si>
  <si>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</si>
  <si>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</si>
  <si>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</si>
  <si>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</si>
  <si>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</si>
  <si>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</si>
  <si>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</si>
  <si>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</si>
  <si>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</si>
  <si>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</si>
  <si>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</si>
  <si>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</si>
  <si>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</si>
  <si>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</si>
  <si>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</si>
  <si>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</si>
  <si>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</si>
  <si>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</si>
  <si>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</si>
  <si>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</si>
  <si>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</si>
  <si>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</si>
  <si>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</si>
  <si>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</si>
  <si>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</si>
  <si>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</si>
  <si>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</si>
  <si>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</si>
  <si>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</si>
  <si>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</si>
  <si>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</si>
  <si>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</si>
  <si>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</si>
  <si>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</si>
  <si>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</si>
  <si>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</si>
  <si>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</si>
  <si>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</si>
  <si>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</si>
  <si>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</si>
  <si>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</si>
  <si>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</si>
  <si>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</si>
  <si>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</si>
  <si>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</si>
  <si>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</si>
  <si>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</si>
  <si>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</si>
  <si>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</si>
  <si>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</si>
  <si>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</si>
  <si>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</si>
  <si>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</si>
  <si>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</si>
  <si>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</si>
  <si>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</si>
  <si>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</si>
  <si>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</si>
  <si>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</si>
  <si>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</si>
  <si>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</si>
  <si>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</si>
  <si>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</si>
  <si>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</si>
  <si>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</si>
  <si>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</si>
  <si>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</si>
  <si>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</si>
  <si>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</si>
  <si>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</si>
  <si>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</si>
  <si>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</si>
  <si>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</si>
  <si>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</si>
  <si>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</si>
  <si>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</si>
  <si>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</si>
  <si>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</si>
  <si>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</si>
  <si>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</si>
  <si>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</si>
  <si>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</si>
  <si>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</si>
  <si>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</si>
  <si>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</si>
  <si>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</si>
  <si>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</si>
  <si>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</si>
  <si>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</si>
  <si>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</si>
  <si>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</si>
  <si>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</si>
  <si>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</si>
  <si>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</si>
  <si>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</si>
  <si>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</si>
  <si>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</si>
  <si>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</si>
  <si>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</si>
  <si>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</si>
  <si>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</si>
  <si>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</si>
  <si>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</si>
  <si>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</si>
  <si>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</si>
  <si>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</si>
  <si>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</si>
  <si>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</si>
  <si>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</si>
  <si>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</si>
  <si>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</si>
  <si>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</si>
  <si>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</si>
  <si>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</si>
  <si>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</si>
  <si>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</si>
  <si>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</si>
  <si>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</si>
  <si>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</si>
  <si>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</si>
  <si>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</si>
  <si>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</si>
  <si>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</si>
  <si>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</si>
  <si>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</si>
  <si>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</si>
  <si>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</si>
  <si>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</si>
  <si>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</si>
  <si>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</si>
  <si>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</si>
  <si>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</si>
  <si>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</si>
  <si>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</si>
  <si>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</si>
  <si>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</si>
  <si>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</si>
  <si>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</si>
  <si>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</si>
  <si>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</si>
  <si>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</si>
  <si>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</si>
  <si>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</si>
  <si>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</si>
  <si>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</si>
  <si>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</si>
  <si>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</si>
  <si>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</si>
  <si>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</si>
  <si>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</si>
  <si>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</si>
  <si>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</si>
  <si>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</si>
  <si>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</si>
  <si>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</si>
  <si>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</si>
  <si>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</si>
  <si>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</si>
  <si>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</si>
  <si>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</si>
  <si>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</si>
  <si>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</si>
  <si>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</si>
  <si>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</si>
  <si>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</si>
  <si>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</si>
  <si>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</si>
  <si>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</si>
  <si>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</si>
  <si>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</si>
  <si>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</si>
  <si>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</si>
  <si>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</si>
  <si>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</si>
  <si>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</si>
  <si>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</si>
  <si>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</si>
  <si>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</si>
  <si>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</si>
  <si>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</si>
  <si>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</si>
  <si>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</si>
  <si>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</si>
  <si>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</si>
  <si>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</si>
  <si>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</si>
  <si>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</si>
  <si>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</si>
  <si>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</si>
  <si>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</si>
  <si>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</si>
  <si>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</si>
  <si>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</si>
  <si>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</si>
  <si>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</si>
  <si>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</si>
  <si>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</si>
  <si>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</si>
  <si>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</si>
  <si>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</si>
  <si>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</si>
  <si>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</si>
  <si>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</si>
  <si>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</si>
  <si>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</si>
  <si>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</si>
  <si>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</si>
  <si>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</si>
  <si>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</si>
  <si>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</si>
  <si>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</si>
  <si>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</si>
  <si>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</si>
  <si>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</si>
  <si>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</si>
  <si>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</si>
  <si>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</si>
  <si>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</si>
  <si>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</si>
  <si>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</si>
  <si>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</si>
  <si>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</si>
  <si>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</si>
  <si>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</si>
  <si>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</si>
  <si>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</si>
  <si>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</si>
  <si>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</si>
  <si>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</si>
  <si>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</si>
  <si>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</si>
  <si>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</si>
  <si>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</si>
  <si>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</si>
  <si>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</si>
  <si>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</si>
  <si>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</si>
  <si>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</si>
  <si>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</si>
  <si>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</si>
  <si>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</si>
  <si>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</si>
  <si>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</si>
  <si>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</si>
  <si>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</si>
  <si>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</si>
  <si>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</si>
  <si>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</si>
  <si>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</si>
  <si>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</si>
  <si>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</si>
  <si>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</si>
  <si>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</si>
  <si>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</si>
  <si>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</si>
  <si>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</si>
  <si>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</si>
  <si>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</si>
  <si>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</si>
  <si>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</si>
  <si>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</si>
  <si>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</si>
  <si>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</si>
  <si>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</si>
  <si>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</si>
  <si>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</si>
  <si>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</si>
  <si>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</si>
  <si>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</si>
  <si>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</si>
  <si>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</si>
  <si>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</si>
  <si>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</si>
  <si>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</si>
  <si>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</si>
  <si>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</si>
  <si>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</si>
  <si>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</si>
  <si>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</si>
  <si>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</si>
  <si>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</si>
  <si>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</si>
  <si>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</si>
  <si>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</si>
  <si>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</si>
  <si>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</si>
  <si>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</si>
  <si>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</si>
  <si>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</si>
  <si>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</si>
  <si>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</si>
  <si>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</si>
  <si>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</si>
  <si>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</si>
  <si>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</si>
  <si>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</si>
  <si>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</si>
  <si>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</si>
  <si>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</si>
  <si>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</si>
  <si>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</si>
  <si>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</si>
  <si>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</si>
  <si>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</si>
  <si>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</si>
  <si>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</si>
  <si>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</si>
  <si>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</si>
  <si>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</si>
  <si>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</si>
  <si>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</si>
  <si>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</si>
  <si>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</si>
  <si>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</si>
  <si>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</si>
  <si>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</si>
  <si>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</si>
  <si>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</si>
  <si>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</si>
  <si>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</si>
  <si>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</si>
  <si>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</si>
  <si>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</si>
  <si>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</si>
  <si>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</si>
  <si>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</si>
  <si>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</si>
  <si>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</si>
  <si>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</si>
  <si>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</si>
  <si>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</si>
  <si>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</si>
  <si>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</si>
  <si>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</si>
  <si>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</si>
  <si>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</si>
  <si>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</si>
  <si>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</si>
  <si>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</si>
  <si>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</si>
  <si>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</si>
  <si>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</si>
  <si>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</si>
  <si>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</si>
  <si>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</si>
  <si>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</si>
  <si>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</si>
  <si>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</si>
  <si>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</si>
  <si>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</si>
  <si>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</si>
  <si>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</si>
  <si>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</si>
  <si>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</si>
  <si>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</si>
  <si>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</si>
  <si>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</si>
  <si>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</si>
  <si>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</si>
  <si>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</si>
  <si>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</si>
  <si>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</si>
  <si>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</si>
  <si>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</si>
  <si>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</si>
  <si>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</si>
  <si>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</si>
  <si>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</si>
  <si>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</si>
  <si>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</si>
  <si>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</si>
  <si>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</si>
  <si>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</si>
  <si>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</si>
  <si>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</si>
  <si>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</si>
  <si>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</si>
  <si>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</si>
  <si>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</si>
  <si>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</si>
  <si>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</si>
  <si>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</si>
  <si>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</si>
  <si>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</si>
  <si>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</si>
  <si>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</si>
  <si>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</si>
  <si>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</si>
  <si>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</si>
  <si>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</si>
  <si>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</si>
  <si>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</si>
  <si>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</si>
  <si>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</si>
  <si>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</si>
  <si>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</si>
  <si>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</si>
  <si>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</si>
  <si>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</si>
  <si>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</si>
  <si>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</si>
  <si>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</si>
  <si>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</si>
  <si>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</si>
  <si>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</si>
  <si>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</si>
  <si>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</si>
  <si>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</si>
  <si>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</si>
  <si>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</si>
  <si>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</si>
  <si>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</si>
  <si>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</si>
  <si>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</si>
  <si>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</si>
  <si>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</si>
  <si>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</si>
  <si>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</si>
  <si>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</si>
  <si>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</si>
  <si>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</si>
  <si>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</si>
  <si>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</si>
  <si>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</si>
  <si>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</si>
  <si>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</si>
  <si>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</si>
  <si>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</si>
  <si>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</si>
  <si>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</si>
  <si>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</si>
  <si>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</si>
  <si>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</si>
  <si>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</si>
  <si>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</si>
  <si>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</si>
  <si>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</si>
  <si>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</si>
  <si>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</si>
  <si>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</si>
  <si>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</si>
  <si>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</si>
  <si>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</si>
  <si>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</si>
  <si>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</si>
  <si>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</si>
  <si>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</si>
  <si>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</si>
  <si>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</si>
  <si>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</si>
  <si>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</si>
  <si>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</si>
  <si>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</si>
  <si>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</si>
  <si>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</si>
  <si>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</si>
  <si>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</si>
  <si>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</si>
  <si>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</si>
  <si>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</si>
  <si>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</si>
  <si>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</si>
  <si>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</si>
  <si>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</si>
  <si>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</si>
  <si>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</si>
  <si>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</si>
  <si>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</si>
  <si>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</si>
  <si>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</si>
  <si>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</si>
  <si>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</si>
  <si>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</si>
  <si>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</si>
  <si>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</si>
  <si>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</si>
  <si>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</si>
  <si>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</si>
  <si>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</si>
  <si>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</si>
  <si>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</si>
  <si>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</si>
  <si>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</si>
  <si>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</si>
  <si>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</si>
  <si>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</si>
  <si>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</si>
  <si>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</si>
  <si>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</si>
  <si>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</si>
  <si>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</si>
  <si>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</si>
  <si>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</si>
  <si>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</si>
  <si>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</si>
  <si>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</si>
  <si>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</si>
  <si>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</si>
  <si>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</si>
  <si>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</si>
  <si>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</si>
  <si>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</si>
  <si>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</si>
  <si>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</si>
  <si>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</si>
  <si>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</si>
  <si>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</si>
  <si>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</si>
  <si>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</si>
  <si>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</si>
  <si>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</si>
  <si>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</si>
  <si>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</si>
  <si>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</si>
  <si>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</si>
  <si>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</si>
  <si>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</si>
  <si>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</si>
  <si>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</si>
  <si>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</si>
  <si>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</si>
  <si>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</si>
  <si>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</si>
  <si>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</si>
  <si>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</si>
  <si>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</si>
  <si>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</si>
  <si>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</si>
  <si>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</si>
  <si>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</si>
  <si>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</si>
  <si>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</si>
  <si>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</si>
  <si>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</si>
  <si>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</si>
  <si>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</si>
  <si>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</si>
  <si>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</si>
  <si>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</si>
  <si>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</si>
  <si>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</si>
  <si>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</si>
  <si>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</si>
  <si>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</si>
  <si>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</si>
  <si>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</si>
  <si>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</si>
  <si>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</si>
  <si>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</si>
  <si>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</si>
  <si>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</si>
  <si>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</si>
  <si>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</si>
  <si>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</si>
  <si>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</si>
  <si>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</si>
  <si>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</si>
  <si>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</si>
  <si>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</si>
  <si>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</si>
  <si>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</si>
  <si>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</si>
  <si>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</si>
  <si>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</si>
  <si>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</si>
  <si>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</si>
  <si>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</si>
  <si>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</si>
  <si>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</si>
  <si>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</si>
  <si>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</si>
  <si>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</si>
  <si>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</si>
  <si>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</si>
  <si>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</si>
  <si>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</si>
  <si>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</si>
  <si>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</si>
  <si>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</si>
  <si>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</si>
  <si>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</si>
  <si>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</si>
  <si>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</si>
  <si>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</si>
  <si>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</si>
  <si>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</si>
  <si>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</si>
  <si>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</si>
  <si>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</si>
  <si>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</si>
  <si>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</si>
  <si>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</si>
  <si>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</si>
  <si>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</si>
  <si>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</si>
  <si>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</si>
  <si>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</si>
  <si>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</si>
  <si>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</si>
  <si>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</si>
  <si>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</si>
  <si>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</si>
  <si>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</si>
  <si>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</si>
  <si>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</si>
  <si>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</si>
  <si>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</si>
  <si>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</si>
  <si>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</si>
  <si>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</si>
  <si>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</si>
  <si>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</si>
  <si>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</si>
  <si>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</si>
  <si>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</si>
  <si>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</si>
  <si>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</si>
  <si>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</si>
  <si>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</si>
  <si>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</si>
  <si>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</si>
  <si>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</si>
  <si>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</si>
  <si>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</si>
  <si>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</si>
  <si>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</si>
  <si>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</si>
  <si>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</si>
  <si>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</si>
  <si>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</si>
  <si>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</si>
  <si>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</si>
  <si>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</si>
  <si>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</si>
  <si>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</si>
  <si>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</si>
  <si>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</si>
  <si>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</si>
  <si>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</si>
  <si>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</si>
  <si>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</si>
  <si>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</si>
  <si>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</si>
  <si>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</si>
  <si>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</si>
  <si>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</si>
  <si>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</si>
  <si>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</si>
  <si>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</si>
  <si>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</si>
  <si>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</si>
  <si>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</si>
  <si>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</si>
  <si>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</si>
  <si>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</si>
  <si>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</si>
  <si>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</si>
  <si>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</si>
  <si>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</si>
  <si>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</si>
  <si>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</si>
  <si>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</si>
  <si>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</si>
  <si>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</si>
  <si>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</si>
  <si>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</si>
  <si>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</si>
  <si>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</si>
  <si>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</si>
  <si>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</si>
  <si>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</si>
  <si>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</si>
  <si>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</si>
  <si>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</si>
  <si>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</si>
  <si>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</si>
  <si>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</si>
  <si>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</si>
  <si>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</si>
  <si>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</si>
  <si>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</si>
  <si>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</si>
  <si>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</si>
  <si>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</si>
  <si>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</si>
  <si>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</si>
  <si>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</si>
  <si>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</si>
  <si>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</si>
  <si>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</si>
  <si>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</si>
  <si>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</si>
  <si>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</si>
  <si>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</si>
  <si>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</si>
  <si>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</si>
  <si>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</si>
  <si>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</si>
  <si>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</si>
  <si>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</si>
  <si>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</si>
  <si>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</si>
  <si>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</si>
  <si>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</si>
  <si>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</si>
  <si>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</si>
  <si>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</si>
  <si>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</si>
  <si>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</si>
  <si>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</si>
  <si>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</si>
  <si>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</si>
  <si>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</si>
  <si>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</si>
  <si>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</si>
  <si>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</si>
  <si>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</si>
  <si>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</si>
  <si>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</si>
  <si>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</si>
  <si>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</si>
  <si>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</si>
  <si>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</si>
  <si>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</si>
  <si>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</si>
  <si>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</si>
  <si>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</si>
  <si>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</si>
  <si>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</si>
  <si>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</si>
  <si>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</si>
  <si>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</si>
  <si>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</si>
  <si>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</si>
  <si>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</si>
  <si>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</si>
  <si>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</si>
  <si>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</si>
  <si>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</si>
  <si>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</si>
  <si>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</si>
  <si>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</si>
  <si>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</si>
  <si>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</si>
  <si>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</si>
  <si>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</si>
  <si>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</si>
  <si>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</si>
  <si>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</si>
  <si>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</si>
  <si>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</si>
  <si>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</si>
  <si>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</si>
  <si>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</si>
  <si>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</si>
  <si>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</si>
  <si>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</si>
  <si>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</si>
  <si>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</si>
  <si>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</si>
  <si>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</si>
  <si>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</si>
  <si>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</si>
  <si>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</si>
  <si>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</si>
  <si>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</si>
  <si>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</si>
  <si>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</si>
  <si>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</si>
  <si>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</si>
  <si>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</si>
  <si>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</si>
  <si>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</si>
  <si>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</si>
  <si>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</si>
  <si>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</si>
  <si>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</si>
  <si>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</si>
  <si>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</si>
  <si>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</si>
  <si>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</si>
  <si>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</si>
  <si>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</si>
  <si>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</si>
  <si>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</si>
  <si>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</si>
  <si>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</si>
  <si>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</si>
  <si>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</si>
  <si>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</si>
  <si>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</si>
  <si>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</si>
  <si>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</si>
  <si>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</si>
  <si>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</si>
  <si>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</si>
  <si>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</si>
  <si>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</si>
  <si>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</si>
  <si>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</si>
  <si>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</si>
  <si>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</si>
  <si>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</si>
  <si>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</si>
  <si>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</si>
  <si>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</si>
  <si>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</si>
  <si>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</si>
  <si>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</si>
  <si>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</si>
  <si>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</si>
  <si>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</si>
  <si>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</si>
  <si>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</si>
  <si>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</si>
  <si>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</si>
  <si>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</si>
  <si>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</si>
  <si>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</si>
  <si>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</si>
  <si>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</si>
  <si>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</si>
  <si>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</si>
  <si>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</si>
  <si>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</si>
  <si>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</si>
  <si>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</si>
  <si>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</si>
  <si>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</si>
  <si>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</si>
  <si>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</si>
  <si>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</si>
  <si>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</si>
  <si>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</si>
  <si>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</si>
  <si>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</si>
  <si>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</si>
  <si>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</si>
  <si>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</si>
  <si>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</si>
  <si>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</si>
  <si>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</si>
  <si>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</si>
  <si>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</si>
  <si>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</si>
  <si>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</si>
  <si>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</si>
  <si>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</si>
  <si>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</si>
  <si>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</si>
  <si>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</si>
  <si>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</si>
  <si>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</si>
  <si>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</si>
  <si>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</si>
  <si>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</si>
  <si>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</si>
  <si>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</si>
  <si>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</si>
  <si>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</si>
  <si>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</si>
  <si>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</si>
  <si>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</si>
  <si>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</si>
  <si>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</si>
  <si>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</si>
  <si>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</si>
  <si>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</si>
  <si>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</si>
  <si>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</si>
  <si>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</si>
  <si>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</si>
  <si>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</si>
  <si>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</si>
  <si>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</si>
  <si>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</si>
  <si>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</si>
  <si>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</si>
  <si>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</si>
  <si>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</si>
  <si>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</si>
  <si>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</si>
  <si>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</si>
  <si>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</si>
  <si>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</si>
  <si>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</si>
  <si>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</si>
  <si>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</si>
  <si>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</si>
  <si>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</si>
  <si>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</si>
  <si>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</si>
  <si>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</si>
  <si>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</si>
  <si>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</si>
  <si>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</si>
  <si>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</si>
  <si>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</si>
  <si>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</si>
  <si>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</si>
  <si>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</si>
  <si>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</si>
  <si>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</si>
  <si>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</si>
  <si>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</si>
  <si>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</si>
  <si>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</si>
  <si>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</si>
  <si>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</si>
  <si>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</si>
  <si>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</si>
  <si>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</si>
  <si>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</si>
  <si>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</si>
  <si>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</si>
  <si>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</si>
  <si>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</si>
  <si>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</si>
  <si>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</si>
  <si>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</si>
  <si>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</si>
  <si>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</si>
  <si>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</si>
  <si>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</si>
  <si>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</si>
  <si>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</si>
  <si>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</si>
  <si>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</si>
  <si>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</si>
  <si>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</si>
  <si>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</si>
  <si>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</si>
  <si>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</si>
  <si>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</si>
  <si>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</si>
  <si>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</si>
  <si>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</si>
  <si>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</si>
  <si>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</si>
  <si>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</si>
  <si>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</si>
  <si>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</si>
  <si>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</si>
  <si>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</si>
  <si>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</si>
  <si>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</si>
  <si>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</si>
  <si>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</si>
  <si>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</si>
  <si>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</si>
  <si>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</si>
  <si>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</si>
  <si>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</si>
  <si>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</si>
  <si>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</si>
  <si>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</si>
  <si>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</si>
  <si>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</si>
  <si>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</si>
  <si>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</si>
  <si>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</si>
  <si>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</si>
  <si>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</si>
  <si>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</si>
  <si>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</si>
  <si>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</si>
  <si>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</si>
  <si>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</si>
  <si>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</si>
  <si>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</si>
  <si>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</si>
  <si>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</si>
  <si>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</si>
  <si>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</si>
  <si>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</si>
  <si>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</si>
  <si>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</si>
  <si>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</si>
  <si>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</si>
  <si>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</si>
  <si>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</si>
  <si>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</si>
  <si>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</si>
  <si>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</si>
  <si>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</si>
  <si>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</si>
  <si>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</si>
  <si>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</si>
  <si>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</si>
  <si>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</si>
  <si>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</si>
  <si>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</si>
  <si>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</si>
  <si>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</si>
  <si>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</si>
  <si>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</si>
  <si>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</si>
  <si>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</si>
  <si>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</si>
  <si>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</si>
  <si>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</si>
  <si>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</si>
  <si>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</si>
  <si>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</si>
  <si>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</si>
  <si>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</si>
  <si>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</si>
  <si>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</si>
  <si>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</si>
  <si>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</si>
  <si>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</si>
  <si>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</si>
  <si>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</si>
  <si>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</si>
  <si>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</si>
  <si>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</si>
  <si>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</si>
  <si>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</si>
  <si>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</si>
  <si>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</si>
  <si>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</si>
  <si>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</si>
  <si>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</si>
  <si>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</si>
  <si>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</si>
  <si>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</si>
  <si>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</si>
  <si>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</si>
  <si>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</si>
  <si>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</si>
  <si>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</si>
  <si>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</si>
  <si>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</si>
  <si>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</si>
  <si>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</si>
  <si>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</si>
  <si>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</si>
  <si>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</si>
  <si>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</si>
  <si>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</si>
  <si>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</si>
  <si>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</si>
  <si>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</si>
  <si>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</si>
  <si>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</si>
  <si>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</si>
  <si>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</si>
  <si>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</si>
  <si>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</si>
  <si>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</si>
  <si>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</si>
  <si>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</si>
  <si>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</si>
  <si>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</si>
  <si>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</si>
  <si>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</si>
  <si>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</si>
  <si>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</si>
  <si>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</si>
  <si>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</si>
  <si>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</si>
  <si>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</si>
  <si>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</si>
  <si>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</si>
  <si>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</si>
  <si>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</si>
  <si>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</si>
  <si>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</si>
  <si>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</si>
  <si>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</si>
  <si>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</si>
  <si>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</si>
  <si>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</si>
  <si>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</si>
  <si>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</si>
  <si>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</si>
  <si>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</si>
  <si>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</si>
  <si>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</si>
  <si>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</si>
  <si>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</si>
  <si>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</si>
  <si>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</si>
  <si>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</si>
  <si>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</si>
  <si>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</si>
  <si>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</si>
  <si>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</si>
  <si>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</si>
  <si>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</si>
  <si>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</si>
  <si>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</si>
  <si>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</si>
  <si>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</si>
  <si>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</si>
  <si>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</si>
  <si>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</si>
  <si>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</si>
  <si>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</si>
  <si>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</si>
  <si>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</si>
  <si>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</si>
  <si>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</si>
  <si>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</si>
  <si>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</si>
  <si>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</si>
  <si>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</si>
  <si>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</si>
  <si>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</si>
  <si>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</si>
  <si>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</si>
  <si>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</si>
  <si>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</si>
  <si>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</si>
  <si>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</si>
  <si>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</si>
  <si>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</si>
  <si>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</si>
  <si>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</si>
  <si>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</si>
  <si>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</si>
  <si>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</si>
  <si>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</si>
  <si>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</si>
  <si>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</si>
  <si>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</si>
  <si>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</si>
  <si>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</si>
  <si>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</si>
  <si>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</si>
  <si>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</si>
  <si>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</si>
  <si>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</si>
  <si>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</si>
  <si>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</si>
  <si>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</si>
  <si>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</si>
  <si>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</si>
  <si>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</si>
  <si>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</si>
  <si>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</si>
  <si>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</si>
  <si>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</si>
  <si>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</si>
  <si>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</si>
  <si>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</si>
  <si>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</si>
  <si>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</si>
  <si>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</si>
  <si>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</si>
  <si>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</si>
  <si>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</si>
  <si>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</si>
  <si>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</si>
  <si>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</si>
  <si>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</si>
  <si>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</si>
  <si>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</si>
  <si>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</si>
  <si>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</si>
  <si>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</si>
  <si>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</si>
  <si>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</si>
  <si>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</si>
  <si>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</si>
  <si>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</si>
  <si>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</si>
  <si>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</si>
  <si>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</si>
  <si>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</si>
  <si>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</si>
  <si>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</si>
  <si>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</si>
  <si>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</si>
  <si>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</si>
  <si>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</si>
  <si>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</si>
  <si>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</si>
  <si>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</si>
  <si>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</si>
  <si>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</si>
  <si>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</si>
  <si>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</si>
  <si>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</si>
  <si>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</si>
  <si>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</si>
  <si>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</si>
  <si>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</si>
  <si>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</si>
  <si>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</si>
  <si>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</si>
  <si>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</si>
  <si>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</si>
  <si>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</si>
  <si>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</si>
  <si>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</si>
  <si>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</si>
  <si>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</si>
  <si>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</si>
  <si>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</si>
  <si>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</si>
  <si>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</si>
  <si>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</si>
  <si>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</si>
  <si>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</si>
  <si>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</si>
  <si>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</si>
  <si>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</si>
  <si>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</si>
  <si>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</si>
  <si>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</si>
  <si>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</si>
  <si>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</si>
  <si>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</si>
  <si>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</si>
  <si>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</si>
  <si>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</si>
  <si>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</si>
  <si>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</si>
  <si>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</si>
  <si>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</si>
  <si>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</si>
  <si>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</si>
  <si>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</si>
  <si>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</si>
  <si>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</si>
  <si>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</si>
  <si>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</si>
  <si>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</si>
  <si>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</si>
  <si>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</si>
  <si>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</si>
  <si>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</si>
  <si>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</si>
  <si>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</si>
  <si>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</si>
  <si>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</si>
  <si>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</si>
  <si>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</si>
  <si>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</si>
  <si>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</si>
  <si>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</si>
  <si>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</si>
  <si>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</si>
  <si>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</si>
  <si>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</si>
  <si>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</si>
  <si>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</si>
  <si>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</si>
  <si>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</si>
  <si>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</si>
  <si>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</si>
  <si>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</si>
  <si>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</si>
  <si>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</si>
  <si>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</si>
  <si>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</si>
  <si>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</si>
  <si>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</si>
  <si>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</si>
  <si>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</si>
  <si>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</si>
  <si>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</si>
  <si>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</si>
  <si>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</si>
  <si>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</si>
  <si>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</si>
  <si>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</si>
  <si>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</si>
  <si>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</si>
  <si>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</si>
  <si>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</si>
  <si>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</si>
  <si>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</si>
  <si>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</si>
  <si>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</si>
  <si>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</si>
  <si>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</si>
  <si>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</si>
  <si>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</si>
  <si>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</si>
  <si>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</si>
  <si>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</si>
  <si>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</si>
  <si>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</si>
  <si>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</si>
  <si>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</si>
  <si>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</si>
  <si>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</si>
  <si>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</si>
  <si>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</si>
  <si>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</si>
  <si>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</si>
  <si>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</si>
  <si>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</si>
  <si>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</si>
  <si>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</si>
  <si>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</si>
  <si>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</si>
  <si>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</si>
  <si>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</si>
  <si>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</si>
  <si>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</si>
  <si>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</si>
  <si>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</si>
  <si>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</si>
  <si>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</si>
  <si>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</si>
  <si>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</si>
  <si>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</si>
  <si>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</si>
  <si>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</si>
  <si>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</si>
  <si>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</si>
  <si>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</si>
  <si>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</si>
  <si>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</si>
  <si>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</si>
  <si>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</si>
  <si>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</si>
  <si>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</si>
  <si>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</si>
  <si>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</si>
  <si>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</si>
  <si>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</si>
  <si>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</si>
  <si>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</si>
  <si>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</si>
  <si>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</si>
  <si>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</si>
  <si>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</si>
  <si>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</si>
  <si>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</si>
  <si>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</si>
  <si>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</si>
  <si>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</si>
  <si>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</si>
  <si>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</si>
  <si>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</si>
  <si>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</si>
  <si>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</si>
  <si>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</si>
  <si>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</si>
  <si>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</si>
  <si>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</si>
  <si>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</si>
  <si>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</si>
  <si>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</si>
  <si>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</si>
  <si>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</si>
  <si>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</si>
  <si>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</si>
  <si>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</si>
  <si>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</si>
  <si>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</si>
  <si>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</si>
  <si>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</si>
  <si>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</si>
  <si>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</si>
  <si>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</si>
  <si>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</si>
  <si>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</si>
  <si>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</si>
  <si>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</si>
  <si>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</si>
  <si>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</si>
  <si>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</si>
  <si>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</si>
  <si>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</si>
  <si>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</si>
  <si>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</si>
  <si>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</si>
  <si>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</si>
  <si>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</si>
  <si>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</si>
  <si>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</si>
  <si>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</si>
  <si>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</si>
  <si>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</si>
  <si>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</si>
  <si>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</si>
  <si>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</si>
  <si>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</si>
  <si>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</si>
  <si>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</si>
  <si>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</si>
  <si>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</si>
  <si>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</si>
  <si>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</si>
  <si>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</si>
  <si>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</si>
  <si>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</si>
  <si>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</si>
  <si>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</si>
  <si>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</si>
  <si>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</si>
  <si>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</si>
  <si>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</si>
  <si>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</si>
  <si>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</si>
  <si>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</si>
  <si>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</si>
  <si>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</si>
  <si>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</si>
  <si>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</si>
  <si>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</si>
  <si>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</si>
  <si>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</si>
  <si>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</si>
  <si>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</si>
  <si>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</si>
  <si>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</si>
  <si>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</si>
  <si>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</si>
  <si>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</si>
  <si>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</si>
  <si>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</si>
  <si>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</si>
  <si>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</si>
  <si>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</si>
  <si>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</si>
  <si>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</si>
  <si>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</si>
  <si>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</si>
  <si>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</si>
  <si>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</si>
  <si>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</si>
  <si>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</si>
  <si>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</si>
  <si>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</si>
  <si>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</si>
  <si>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</si>
  <si>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</si>
  <si>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</si>
  <si>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</si>
  <si>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</si>
  <si>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</si>
  <si>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</si>
  <si>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</si>
  <si>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</si>
  <si>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</si>
  <si>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</si>
  <si>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</si>
  <si>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</si>
  <si>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</si>
  <si>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</si>
  <si>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</si>
  <si>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</si>
  <si>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</si>
  <si>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</si>
  <si>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</si>
  <si>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</si>
  <si>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</si>
  <si>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</si>
  <si>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</si>
  <si>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</si>
  <si>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</si>
  <si>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</si>
  <si>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</si>
  <si>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</si>
  <si>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</si>
  <si>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</si>
  <si>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</si>
  <si>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</si>
  <si>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</si>
  <si>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</si>
  <si>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</si>
  <si>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</si>
  <si>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</si>
  <si>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</si>
  <si>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</si>
  <si>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</si>
  <si>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</si>
  <si>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</si>
  <si>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</si>
  <si>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</si>
  <si>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</si>
  <si>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</si>
  <si>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</si>
  <si>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</si>
  <si>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</si>
  <si>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</si>
  <si>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</si>
  <si>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</si>
  <si>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</si>
  <si>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</si>
  <si>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</si>
  <si>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</si>
  <si>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</si>
  <si>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</si>
  <si>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</si>
  <si>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</si>
  <si>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</si>
  <si>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</si>
  <si>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</si>
  <si>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</si>
  <si>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</si>
  <si>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</si>
  <si>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</si>
  <si>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</si>
  <si>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</si>
  <si>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</si>
  <si>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</si>
  <si>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</si>
  <si>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</si>
  <si>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</si>
  <si>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</si>
  <si>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</si>
  <si>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</si>
  <si>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</si>
  <si>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</si>
  <si>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</si>
  <si>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</si>
  <si>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</si>
  <si>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</si>
  <si>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</si>
  <si>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</si>
  <si>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</si>
  <si>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</si>
  <si>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</si>
  <si>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</si>
  <si>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</si>
  <si>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</si>
  <si>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</si>
  <si>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</si>
  <si>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</si>
  <si>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</si>
  <si>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</si>
  <si>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</si>
  <si>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</si>
  <si>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</si>
  <si>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</si>
  <si>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</si>
  <si>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</si>
  <si>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</si>
  <si>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</si>
  <si>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</si>
  <si>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</si>
  <si>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</si>
  <si>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</si>
  <si>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</si>
  <si>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</si>
  <si>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</si>
  <si>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</si>
  <si>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</si>
  <si>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</si>
  <si>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</si>
  <si>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</si>
  <si>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</si>
  <si>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</si>
  <si>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</si>
  <si>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</si>
  <si>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</si>
  <si>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</si>
  <si>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</si>
  <si>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</si>
  <si>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</si>
  <si>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</si>
  <si>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</si>
  <si>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</si>
  <si>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</si>
  <si>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</si>
  <si>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</si>
  <si>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</si>
  <si>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</si>
  <si>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</si>
  <si>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</si>
  <si>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</si>
  <si>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</si>
  <si>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</si>
  <si>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</si>
  <si>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</si>
  <si>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</si>
  <si>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</si>
  <si>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</si>
  <si>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</si>
  <si>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</si>
  <si>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</si>
  <si>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</si>
  <si>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</si>
  <si>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</si>
  <si>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</si>
  <si>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</si>
  <si>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</si>
  <si>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</si>
  <si>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</si>
  <si>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</si>
  <si>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</si>
  <si>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</si>
  <si>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</si>
  <si>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</si>
  <si>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</si>
  <si>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</si>
  <si>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</si>
  <si>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</si>
  <si>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</si>
  <si>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</si>
  <si>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</si>
  <si>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</si>
  <si>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</si>
  <si>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</si>
  <si>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</si>
  <si>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</si>
  <si>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</si>
  <si>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</si>
  <si>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</si>
  <si>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</si>
  <si>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</si>
  <si>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</si>
  <si>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</si>
  <si>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</si>
  <si>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</si>
  <si>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</si>
  <si>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</si>
  <si>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</si>
  <si>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</si>
  <si>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</si>
  <si>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</si>
  <si>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</si>
  <si>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</si>
  <si>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</si>
  <si>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</si>
  <si>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</si>
  <si>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</si>
  <si>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</si>
  <si>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</si>
  <si>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</si>
  <si>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</si>
  <si>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</si>
  <si>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</si>
  <si>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</si>
  <si>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</si>
  <si>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</si>
  <si>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</si>
  <si>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</si>
  <si>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</si>
  <si>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</si>
  <si>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</si>
  <si>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</si>
  <si>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</si>
  <si>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</si>
  <si>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</si>
  <si>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</si>
  <si>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</si>
  <si>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</si>
  <si>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</si>
  <si>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</si>
  <si>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</si>
  <si>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</si>
  <si>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</si>
  <si>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</si>
  <si>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</si>
  <si>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</si>
  <si>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</si>
  <si>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</si>
  <si>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</si>
  <si>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</si>
  <si>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</si>
  <si>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</si>
  <si>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</si>
  <si>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</si>
  <si>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</si>
  <si>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</si>
  <si>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</si>
  <si>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</si>
  <si>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</si>
  <si>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</si>
  <si>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</si>
  <si>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</si>
  <si>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</si>
  <si>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</si>
  <si>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</si>
  <si>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</si>
  <si>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</si>
  <si>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</si>
  <si>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</si>
  <si>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</si>
  <si>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</si>
  <si>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</si>
  <si>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</si>
  <si>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</si>
  <si>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</si>
  <si>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</si>
  <si>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</si>
  <si>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</si>
  <si>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</si>
  <si>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</si>
  <si>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</si>
  <si>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</si>
  <si>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</si>
  <si>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</si>
  <si>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</si>
  <si>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</si>
  <si>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</si>
  <si>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</si>
  <si>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</si>
  <si>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</si>
  <si>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</si>
  <si>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</si>
  <si>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</si>
  <si>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</si>
  <si>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</si>
  <si>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</si>
  <si>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</si>
  <si>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</si>
  <si>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</si>
  <si>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</si>
  <si>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</si>
  <si>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</si>
  <si>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</si>
  <si>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</si>
  <si>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</si>
  <si>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</si>
  <si>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</si>
  <si>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</si>
  <si>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</si>
  <si>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</si>
  <si>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</si>
  <si>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</si>
  <si>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</si>
  <si>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</si>
  <si>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</si>
  <si>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</si>
  <si>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</si>
  <si>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</si>
  <si>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</si>
  <si>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</si>
  <si>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</si>
  <si>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</si>
  <si>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</si>
  <si>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</si>
  <si>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</si>
  <si>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</si>
  <si>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</si>
  <si>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</si>
  <si>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</si>
  <si>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</si>
  <si>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</si>
  <si>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</si>
  <si>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</si>
  <si>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</si>
  <si>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</si>
  <si>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</si>
  <si>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</si>
  <si>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</si>
  <si>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</si>
  <si>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</si>
  <si>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</si>
  <si>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</si>
  <si>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</si>
  <si>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</si>
  <si>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</si>
  <si>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</si>
  <si>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</si>
  <si>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</si>
  <si>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</si>
  <si>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</si>
  <si>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</si>
  <si>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</si>
  <si>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</si>
  <si>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</si>
  <si>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</si>
  <si>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</si>
  <si>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</si>
  <si>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</si>
  <si>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</si>
  <si>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</si>
  <si>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</si>
  <si>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</si>
  <si>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</si>
  <si>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</si>
  <si>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</si>
  <si>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</si>
  <si>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</si>
  <si>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</si>
  <si>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</si>
  <si>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</si>
  <si>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</si>
  <si>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</si>
  <si>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</si>
  <si>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</si>
  <si>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</si>
  <si>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</si>
  <si>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</si>
  <si>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</si>
  <si>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</si>
  <si>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</si>
  <si>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</si>
  <si>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</si>
  <si>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</si>
  <si>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</si>
  <si>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</si>
  <si>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</si>
  <si>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</si>
  <si>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</si>
  <si>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</si>
  <si>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</si>
  <si>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</si>
  <si>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</si>
  <si>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</si>
  <si>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</si>
  <si>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</si>
  <si>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</si>
  <si>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</si>
  <si>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</si>
  <si>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</si>
  <si>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</si>
  <si>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</si>
  <si>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</si>
  <si>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</si>
  <si>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</si>
  <si>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</si>
  <si>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</si>
  <si>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</si>
  <si>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</si>
  <si>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</si>
  <si>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</si>
  <si>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</si>
  <si>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</si>
  <si>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</si>
  <si>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</si>
  <si>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</si>
  <si>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</si>
  <si>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</si>
  <si>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</si>
  <si>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</si>
  <si>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</si>
  <si>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</si>
  <si>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</si>
  <si>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</si>
  <si>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</si>
  <si>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</si>
  <si>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</si>
  <si>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</si>
  <si>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</si>
  <si>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</si>
  <si>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</si>
  <si>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</si>
  <si>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</si>
  <si>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</si>
  <si>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</si>
  <si>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</si>
  <si>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</si>
  <si>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</si>
  <si>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</si>
  <si>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</si>
  <si>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</si>
  <si>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</si>
  <si>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</si>
  <si>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</si>
  <si>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</si>
  <si>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</si>
  <si>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</si>
  <si>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</si>
  <si>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</si>
  <si>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</si>
  <si>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</si>
  <si>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</si>
  <si>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</si>
  <si>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</si>
  <si>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</si>
  <si>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</si>
  <si>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</si>
  <si>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</si>
  <si>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</si>
  <si>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</si>
  <si>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</si>
  <si>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</si>
  <si>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</si>
  <si>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</si>
  <si>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</si>
  <si>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</si>
  <si>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</si>
  <si>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</si>
  <si>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</si>
  <si>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</si>
  <si>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</si>
  <si>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</si>
  <si>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</si>
  <si>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</si>
  <si>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</si>
  <si>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</si>
  <si>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</si>
  <si>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</si>
  <si>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</si>
  <si>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</si>
  <si>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</si>
  <si>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</si>
  <si>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</si>
  <si>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</si>
  <si>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</si>
  <si>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</si>
  <si>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</si>
  <si>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</si>
  <si>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</si>
  <si>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</si>
  <si>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</si>
  <si>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</si>
  <si>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</si>
  <si>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</si>
  <si>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</si>
  <si>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</si>
  <si>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</si>
  <si>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</si>
  <si>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</si>
  <si>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</si>
  <si>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</si>
  <si>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</si>
  <si>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</si>
  <si>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</si>
  <si>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</si>
  <si>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</si>
  <si>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</si>
  <si>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</si>
  <si>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</si>
  <si>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</si>
  <si>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</si>
  <si>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</si>
  <si>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</si>
  <si>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</si>
  <si>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</si>
  <si>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</si>
  <si>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</si>
  <si>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</si>
  <si>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</si>
  <si>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</si>
  <si>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</si>
  <si>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</si>
  <si>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</si>
  <si>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</si>
  <si>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</si>
  <si>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</si>
  <si>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</si>
  <si>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</si>
  <si>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</si>
  <si>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</si>
  <si>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</si>
  <si>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</si>
  <si>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</si>
  <si>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</si>
  <si>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</si>
  <si>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</si>
  <si>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</si>
  <si>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</si>
  <si>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</si>
  <si>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</si>
  <si>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</si>
  <si>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</si>
  <si>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</si>
  <si>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</si>
  <si>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</si>
  <si>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</si>
  <si>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</si>
  <si>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</si>
  <si>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</si>
  <si>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</si>
  <si>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</si>
  <si>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</si>
  <si>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</si>
  <si>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</si>
  <si>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</si>
  <si>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</si>
  <si>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</si>
  <si>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</si>
  <si>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</si>
  <si>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</si>
  <si>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</si>
  <si>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</si>
  <si>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</si>
  <si>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</si>
  <si>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</si>
  <si>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</si>
  <si>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</si>
  <si>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</si>
  <si>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</si>
  <si>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</si>
  <si>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</si>
  <si>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</si>
  <si>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</si>
  <si>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</si>
  <si>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</si>
  <si>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</si>
  <si>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</si>
  <si>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</si>
  <si>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</si>
  <si>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</si>
  <si>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</si>
  <si>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</si>
  <si>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</si>
  <si>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</si>
  <si>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</si>
  <si>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</si>
  <si>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</si>
  <si>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</si>
  <si>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</si>
  <si>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</si>
  <si>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</si>
  <si>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</si>
  <si>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</si>
  <si>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</si>
  <si>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</si>
  <si>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</si>
  <si>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</si>
  <si>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</si>
  <si>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</si>
  <si>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</si>
  <si>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</si>
  <si>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</si>
  <si>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</si>
  <si>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</si>
  <si>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</si>
  <si>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</si>
  <si>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</si>
  <si>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</si>
  <si>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</si>
  <si>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</si>
  <si>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</si>
  <si>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</si>
  <si>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</si>
  <si>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</si>
  <si>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</si>
  <si>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</si>
  <si>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</si>
  <si>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</si>
  <si>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</si>
  <si>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</si>
  <si>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</si>
  <si>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</si>
  <si>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</si>
  <si>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</si>
  <si>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</si>
  <si>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</si>
  <si>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</si>
  <si>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</si>
  <si>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</si>
  <si>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</si>
  <si>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</si>
  <si>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</si>
  <si>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</si>
  <si>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</si>
  <si>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</si>
  <si>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</si>
  <si>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</si>
  <si>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</si>
  <si>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</si>
  <si>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</si>
  <si>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</si>
  <si>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</si>
  <si>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</si>
  <si>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</si>
  <si>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</si>
  <si>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</si>
  <si>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</si>
  <si>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</si>
  <si>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</si>
  <si>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</si>
  <si>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</si>
  <si>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</si>
  <si>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</si>
  <si>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</si>
  <si>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</si>
  <si>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</si>
  <si>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</si>
  <si>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</si>
  <si>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</si>
  <si>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</si>
  <si>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</si>
  <si>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</si>
  <si>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</si>
  <si>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</si>
  <si>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</si>
  <si>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</si>
  <si>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</si>
  <si>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</si>
  <si>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</si>
  <si>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</si>
  <si>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</si>
  <si>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</si>
  <si>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</si>
  <si>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</si>
  <si>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</si>
  <si>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</si>
  <si>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</si>
  <si>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</si>
  <si>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</si>
  <si>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</si>
  <si>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</si>
  <si>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</si>
  <si>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</si>
  <si>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</si>
  <si>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</si>
  <si>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</si>
  <si>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</si>
  <si>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</si>
  <si>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</si>
  <si>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</si>
  <si>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</si>
  <si>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</si>
  <si>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</si>
  <si>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</si>
  <si>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</si>
  <si>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</si>
  <si>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</si>
  <si>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</si>
  <si>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</si>
  <si>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</si>
  <si>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</si>
  <si>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</si>
  <si>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</si>
  <si>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</si>
  <si>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</si>
  <si>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</si>
  <si>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</si>
  <si>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</si>
  <si>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</si>
  <si>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</si>
  <si>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</si>
  <si>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</si>
  <si>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</si>
  <si>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</si>
  <si>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</si>
  <si>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</si>
  <si>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</si>
  <si>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</si>
  <si>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</si>
  <si>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</si>
  <si>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</si>
  <si>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</si>
  <si>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</si>
  <si>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</si>
  <si>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</si>
  <si>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</si>
  <si>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</si>
  <si>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</si>
  <si>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</si>
  <si>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</si>
  <si>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</si>
  <si>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</si>
  <si>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</si>
  <si>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</si>
  <si>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</si>
  <si>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</si>
  <si>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</si>
  <si>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</si>
  <si>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</si>
  <si>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</si>
  <si>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</si>
  <si>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</si>
  <si>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</si>
  <si>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</si>
  <si>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</si>
  <si>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</si>
  <si>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</si>
  <si>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</si>
  <si>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</si>
  <si>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</si>
  <si>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</si>
  <si>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</si>
  <si>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</si>
  <si>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</si>
  <si>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</si>
  <si>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</si>
  <si>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</si>
  <si>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</si>
  <si>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</si>
  <si>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</si>
  <si>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</si>
  <si>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</si>
  <si>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</si>
  <si>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</si>
  <si>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</si>
  <si>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</si>
  <si>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</si>
  <si>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</si>
  <si>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</si>
  <si>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</si>
  <si>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</si>
  <si>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</si>
  <si>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</si>
  <si>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</si>
  <si>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</si>
  <si>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</si>
  <si>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</si>
  <si>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</si>
  <si>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</si>
  <si>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</si>
  <si>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</si>
  <si>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</si>
  <si>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</si>
  <si>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</si>
  <si>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</si>
  <si>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</si>
  <si>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</si>
  <si>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</si>
  <si>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</si>
  <si>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</si>
  <si>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</si>
  <si>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</si>
  <si>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</si>
  <si>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</si>
  <si>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</si>
  <si>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</si>
  <si>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</si>
  <si>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</si>
  <si>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</si>
  <si>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</si>
  <si>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</si>
  <si>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</si>
  <si>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</si>
  <si>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</si>
  <si>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</si>
  <si>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</si>
  <si>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</si>
  <si>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</si>
  <si>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</si>
  <si>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</si>
  <si>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</si>
  <si>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</si>
  <si>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</si>
  <si>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</si>
  <si>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</si>
  <si>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</si>
  <si>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</si>
  <si>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</si>
  <si>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</si>
  <si>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</si>
  <si>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</si>
  <si>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</si>
  <si>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</si>
  <si>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</si>
  <si>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</si>
  <si>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</si>
  <si>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</si>
  <si>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</si>
  <si>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</si>
  <si>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</si>
  <si>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</si>
  <si>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</si>
  <si>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</si>
  <si>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</si>
  <si>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</si>
  <si>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</si>
  <si>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</si>
  <si>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</si>
  <si>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</si>
  <si>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</si>
  <si>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</si>
  <si>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</si>
  <si>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</si>
  <si>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</si>
  <si>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</si>
  <si>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</si>
  <si>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</si>
  <si>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</si>
  <si>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</si>
  <si>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</si>
  <si>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</si>
  <si>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</si>
  <si>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</si>
  <si>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</si>
  <si>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</si>
  <si>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</si>
  <si>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</si>
  <si>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</si>
  <si>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</si>
  <si>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</si>
  <si>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</si>
  <si>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</si>
  <si>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</si>
  <si>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</si>
  <si>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</si>
  <si>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</si>
  <si>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</si>
  <si>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</si>
  <si>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</si>
  <si>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</si>
  <si>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</si>
  <si>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</si>
  <si>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</si>
  <si>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</si>
  <si>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</si>
  <si>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</si>
  <si>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</si>
  <si>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</si>
  <si>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</si>
  <si>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</si>
  <si>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</si>
  <si>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</si>
  <si>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</si>
  <si>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</si>
  <si>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</si>
  <si>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</si>
  <si>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</si>
  <si>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</si>
  <si>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</si>
  <si>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</si>
  <si>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</si>
  <si>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</si>
  <si>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</si>
  <si>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</si>
  <si>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</si>
  <si>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</si>
  <si>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</si>
  <si>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</si>
  <si>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</si>
  <si>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</si>
  <si>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</si>
  <si>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</si>
  <si>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</si>
  <si>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</si>
  <si>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</si>
  <si>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</si>
  <si>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</si>
  <si>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</si>
  <si>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</si>
  <si>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</si>
  <si>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</si>
  <si>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</si>
  <si>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</si>
  <si>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</si>
  <si>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</si>
  <si>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</si>
  <si>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</si>
  <si>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</si>
  <si>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</si>
  <si>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</si>
  <si>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</si>
  <si>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</si>
  <si>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</si>
  <si>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</si>
  <si>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</si>
  <si>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</si>
  <si>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</si>
  <si>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</si>
  <si>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</si>
  <si>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</si>
  <si>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</si>
  <si>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</si>
  <si>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</si>
  <si>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</si>
  <si>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</si>
  <si>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</si>
  <si>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</si>
  <si>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</si>
  <si>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</si>
  <si>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</si>
  <si>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</si>
  <si>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</si>
  <si>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</si>
  <si>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</si>
  <si>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</si>
  <si>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</si>
  <si>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</si>
  <si>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</si>
  <si>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</si>
  <si>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</si>
  <si>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</si>
  <si>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</si>
  <si>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</si>
  <si>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</si>
  <si>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</si>
  <si>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</si>
  <si>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</si>
  <si>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</si>
  <si>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</si>
  <si>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</si>
  <si>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</si>
  <si>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</si>
  <si>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</si>
  <si>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</si>
  <si>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</si>
  <si>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</si>
  <si>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</si>
  <si>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</si>
  <si>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</si>
  <si>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</si>
  <si>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</si>
  <si>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</si>
  <si>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</si>
  <si>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</si>
  <si>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</si>
  <si>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</si>
  <si>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</si>
  <si>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</si>
  <si>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</si>
  <si>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</si>
  <si>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</si>
  <si>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</si>
  <si>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</si>
  <si>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</si>
  <si>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</si>
  <si>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</si>
  <si>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</si>
  <si>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</si>
  <si>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</si>
  <si>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</si>
  <si>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</si>
  <si>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</si>
  <si>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</si>
  <si>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</si>
  <si>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</si>
  <si>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</si>
  <si>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</si>
  <si>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</si>
  <si>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</si>
  <si>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</si>
  <si>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</si>
  <si>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</si>
  <si>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</si>
  <si>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</si>
  <si>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</si>
  <si>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</si>
  <si>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</si>
  <si>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</si>
  <si>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</si>
  <si>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</si>
  <si>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</si>
  <si>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</si>
  <si>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</si>
  <si>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</si>
  <si>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</si>
  <si>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</si>
  <si>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</si>
  <si>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</si>
  <si>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</si>
  <si>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</si>
  <si>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</si>
  <si>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</si>
  <si>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</si>
  <si>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</si>
  <si>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</si>
  <si>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</si>
  <si>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</si>
  <si>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</si>
  <si>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</si>
  <si>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</si>
  <si>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</si>
  <si>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</si>
  <si>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</si>
  <si>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</si>
  <si>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</si>
  <si>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</si>
  <si>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</si>
  <si>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</si>
  <si>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</si>
  <si>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</si>
  <si>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</si>
  <si>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</si>
  <si>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</si>
  <si>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</si>
  <si>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</si>
  <si>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</si>
  <si>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</si>
  <si>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</si>
  <si>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</si>
  <si>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</si>
  <si>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</si>
  <si>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</si>
  <si>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</si>
  <si>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</si>
  <si>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</si>
  <si>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</si>
  <si>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</si>
  <si>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</si>
  <si>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</si>
  <si>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</si>
  <si>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</si>
  <si>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</si>
  <si>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</si>
  <si>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</si>
  <si>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</si>
  <si>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</si>
  <si>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</si>
  <si>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</si>
  <si>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</si>
  <si>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</si>
  <si>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</si>
  <si>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</si>
  <si>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</si>
  <si>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</si>
  <si>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</si>
  <si>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</si>
  <si>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</si>
  <si>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</si>
  <si>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</si>
  <si>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</si>
  <si>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</si>
  <si>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</si>
  <si>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</si>
  <si>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</si>
  <si>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</si>
  <si>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</si>
  <si>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</si>
  <si>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</si>
  <si>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</si>
  <si>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</si>
  <si>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</si>
  <si>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</si>
  <si>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</si>
  <si>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</si>
  <si>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</si>
  <si>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</si>
  <si>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</si>
  <si>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</si>
  <si>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</si>
  <si>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</si>
  <si>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</si>
  <si>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</si>
  <si>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</si>
  <si>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</si>
  <si>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</si>
  <si>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</si>
  <si>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</si>
  <si>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</si>
  <si>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</si>
  <si>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</si>
  <si>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</si>
  <si>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</si>
  <si>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</si>
  <si>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</si>
  <si>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</si>
  <si>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</si>
  <si>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</si>
  <si>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</si>
  <si>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</si>
  <si>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</si>
  <si>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</si>
  <si>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</si>
  <si>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</si>
  <si>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</si>
  <si>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</si>
  <si>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</si>
  <si>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</si>
  <si>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</si>
  <si>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</si>
  <si>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</si>
  <si>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</si>
  <si>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</si>
  <si>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</si>
  <si>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</si>
  <si>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</si>
  <si>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</si>
  <si>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</si>
  <si>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</si>
  <si>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</si>
  <si>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</si>
  <si>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</si>
  <si>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</si>
  <si>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</si>
  <si>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</si>
  <si>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</si>
  <si>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</si>
  <si>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</si>
  <si>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</si>
  <si>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</si>
  <si>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</si>
  <si>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</si>
  <si>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</si>
  <si>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</si>
  <si>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</si>
  <si>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</si>
  <si>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</si>
  <si>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</si>
  <si>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</si>
  <si>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</si>
  <si>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</si>
  <si>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</si>
  <si>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</si>
  <si>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</si>
  <si>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</si>
  <si>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</si>
  <si>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</si>
  <si>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</si>
  <si>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</si>
  <si>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</si>
  <si>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</si>
  <si>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</si>
  <si>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</si>
  <si>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</si>
  <si>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</si>
  <si>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</si>
  <si>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</si>
  <si>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</si>
  <si>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</si>
  <si>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</si>
  <si>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</si>
  <si>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</si>
  <si>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</si>
  <si>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</si>
  <si>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</si>
  <si>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</si>
  <si>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</si>
  <si>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</si>
  <si>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</si>
  <si>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</si>
  <si>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</si>
  <si>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</si>
  <si>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</si>
  <si>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</si>
  <si>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</si>
  <si>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</si>
  <si>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</si>
  <si>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</si>
  <si>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</si>
  <si>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</si>
  <si>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</si>
  <si>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</si>
  <si>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</si>
  <si>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</si>
  <si>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</si>
  <si>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</si>
  <si>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</si>
  <si>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</si>
  <si>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</si>
  <si>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</si>
  <si>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</si>
  <si>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</si>
  <si>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</si>
  <si>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</si>
  <si>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</si>
  <si>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</si>
  <si>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</si>
  <si>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</si>
  <si>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</si>
  <si>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</si>
  <si>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</si>
  <si>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</si>
  <si>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</si>
  <si>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</si>
  <si>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</si>
  <si>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</si>
  <si>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</si>
  <si>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</si>
  <si>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</si>
  <si>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</si>
  <si>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</si>
  <si>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</si>
  <si>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</si>
  <si>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</si>
  <si>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</si>
  <si>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</si>
  <si>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</si>
  <si>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</si>
  <si>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</si>
  <si>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</si>
  <si>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</si>
  <si>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</si>
  <si>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</si>
  <si>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</si>
  <si>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</si>
  <si>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</si>
  <si>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</si>
  <si>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</si>
  <si>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</si>
  <si>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</si>
  <si>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</si>
  <si>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</si>
  <si>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</si>
  <si>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</si>
  <si>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</si>
  <si>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</si>
  <si>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</si>
  <si>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</si>
  <si>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</si>
  <si>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</si>
  <si>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</si>
  <si>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</si>
  <si>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</si>
  <si>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</si>
  <si>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</si>
  <si>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</si>
  <si>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</si>
  <si>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</si>
  <si>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</si>
  <si>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</si>
  <si>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</si>
  <si>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</si>
  <si>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</si>
  <si>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</si>
  <si>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</si>
  <si>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</si>
  <si>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</si>
  <si>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</si>
  <si>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</si>
  <si>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</si>
  <si>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</si>
  <si>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</si>
  <si>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</si>
  <si>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</si>
  <si>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</si>
  <si>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</si>
  <si>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</si>
  <si>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</si>
  <si>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</si>
  <si>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</si>
  <si>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</si>
  <si>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</si>
  <si>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</si>
  <si>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</si>
  <si>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</si>
  <si>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</si>
  <si>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</si>
  <si>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</si>
  <si>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</si>
  <si>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</si>
  <si>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</si>
  <si>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</si>
  <si>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</si>
  <si>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</si>
  <si>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</si>
  <si>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</si>
  <si>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</si>
  <si>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</si>
  <si>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</si>
  <si>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</si>
  <si>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</si>
  <si>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</si>
  <si>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</si>
  <si>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</si>
  <si>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</si>
  <si>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</si>
  <si>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</si>
  <si>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</si>
  <si>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</si>
  <si>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</si>
  <si>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</si>
  <si>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</si>
  <si>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</si>
  <si>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</si>
  <si>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</si>
  <si>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</si>
  <si>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</si>
  <si>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</si>
  <si>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</si>
  <si>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</si>
  <si>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</si>
  <si>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</si>
  <si>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</si>
  <si>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</si>
  <si>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</si>
  <si>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</si>
  <si>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</si>
  <si>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</si>
  <si>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</si>
  <si>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</si>
  <si>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</si>
  <si>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</si>
  <si>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</si>
  <si>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</si>
  <si>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</si>
  <si>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</si>
  <si>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</si>
  <si>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</si>
  <si>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</si>
  <si>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</si>
  <si>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</si>
  <si>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</si>
  <si>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</si>
  <si>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</si>
  <si>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</si>
  <si>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</si>
  <si>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</si>
  <si>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</si>
  <si>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</si>
  <si>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</si>
  <si>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</si>
  <si>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</si>
  <si>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</si>
  <si>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</si>
  <si>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</si>
  <si>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</si>
  <si>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</si>
  <si>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</si>
  <si>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</si>
  <si>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</si>
  <si>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</si>
  <si>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</si>
  <si>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</si>
  <si>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</si>
  <si>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</si>
  <si>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</si>
  <si>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</si>
  <si>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</si>
  <si>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</si>
  <si>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</si>
  <si>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</si>
  <si>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</si>
  <si>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</si>
  <si>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</si>
  <si>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</si>
  <si>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</si>
  <si>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</si>
  <si>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</si>
  <si>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</si>
  <si>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</si>
  <si>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</si>
  <si>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</si>
  <si>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</si>
  <si>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</si>
  <si>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</si>
  <si>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</si>
  <si>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</si>
  <si>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</si>
  <si>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</si>
  <si>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</si>
  <si>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</si>
  <si>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</si>
  <si>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</si>
  <si>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</si>
  <si>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</si>
  <si>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</si>
  <si>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</si>
  <si>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</si>
  <si>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</si>
  <si>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</si>
  <si>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</si>
  <si>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</si>
  <si>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</si>
  <si>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</si>
  <si>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</si>
  <si>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</si>
  <si>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</si>
  <si>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</si>
  <si>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</si>
  <si>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</si>
  <si>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</si>
  <si>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</si>
  <si>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</si>
  <si>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</si>
  <si>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</si>
  <si>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</si>
  <si>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</si>
  <si>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</si>
  <si>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</si>
  <si>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</si>
  <si>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</si>
  <si>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</si>
  <si>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</si>
  <si>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</si>
  <si>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</si>
  <si>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</si>
  <si>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</si>
  <si>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</si>
  <si>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</si>
  <si>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</si>
  <si>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</si>
  <si>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</si>
  <si>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</si>
  <si>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</si>
  <si>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</si>
  <si>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</si>
  <si>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</si>
  <si>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</si>
  <si>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</si>
  <si>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</si>
  <si>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</si>
  <si>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</si>
  <si>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</si>
  <si>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</si>
  <si>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</si>
  <si>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</si>
  <si>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</si>
  <si>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</si>
  <si>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</si>
  <si>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</si>
  <si>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</si>
  <si>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</si>
  <si>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</si>
  <si>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</si>
  <si>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</si>
  <si>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</si>
  <si>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</si>
  <si>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</si>
  <si>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</si>
  <si>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</si>
  <si>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</si>
  <si>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</si>
  <si>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</si>
  <si>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</si>
  <si>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</si>
  <si>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</si>
  <si>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</si>
  <si>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</si>
  <si>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</si>
  <si>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</si>
  <si>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</si>
  <si>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</si>
  <si>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</si>
  <si>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</si>
  <si>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</si>
  <si>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</si>
  <si>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</si>
  <si>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</si>
  <si>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</si>
  <si>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</si>
  <si>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</si>
  <si>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</si>
  <si>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</si>
  <si>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</si>
  <si>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</si>
  <si>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</si>
  <si>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</si>
  <si>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</si>
  <si>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</si>
  <si>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</si>
  <si>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</si>
  <si>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</si>
  <si>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</si>
  <si>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</si>
  <si>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</si>
  <si>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</si>
  <si>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</si>
  <si>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</si>
  <si>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</si>
  <si>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</si>
  <si>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</si>
  <si>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</si>
  <si>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</si>
  <si>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</si>
  <si>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</si>
  <si>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</si>
  <si>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</si>
  <si>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</si>
  <si>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</si>
  <si>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</si>
  <si>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</si>
  <si>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</si>
  <si>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</si>
  <si>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</si>
  <si>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</si>
  <si>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</si>
  <si>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</si>
  <si>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</si>
  <si>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</si>
  <si>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</si>
  <si>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</si>
  <si>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</si>
  <si>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</si>
  <si>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</si>
  <si>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</si>
  <si>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</si>
  <si>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</si>
  <si>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</si>
  <si>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</si>
  <si>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</si>
  <si>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</si>
  <si>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</si>
  <si>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</si>
  <si>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</si>
  <si>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</si>
  <si>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</si>
  <si>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</si>
  <si>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</si>
  <si>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</si>
  <si>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</si>
  <si>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</si>
  <si>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</si>
  <si>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</si>
  <si>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</si>
  <si>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</si>
  <si>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</si>
  <si>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</si>
  <si>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</si>
  <si>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</si>
  <si>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</si>
  <si>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</si>
  <si>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</si>
  <si>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</si>
  <si>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</si>
  <si>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</si>
  <si>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</si>
  <si>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</si>
  <si>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</si>
  <si>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</si>
  <si>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</si>
  <si>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</si>
  <si>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</si>
  <si>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</si>
  <si>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</si>
  <si>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</si>
  <si>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</si>
  <si>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</si>
  <si>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</si>
  <si>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</si>
  <si>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</si>
  <si>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</si>
  <si>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</si>
  <si>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</si>
  <si>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</si>
  <si>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</si>
  <si>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</si>
  <si>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</si>
  <si>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</si>
  <si>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</si>
  <si>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</si>
  <si>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</si>
  <si>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</si>
  <si>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</si>
  <si>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</si>
  <si>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</si>
  <si>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</si>
  <si>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</si>
  <si>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</si>
  <si>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</si>
  <si>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</si>
  <si>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</si>
  <si>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</si>
  <si>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</si>
  <si>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</si>
  <si>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</si>
  <si>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</si>
  <si>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</si>
  <si>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</si>
  <si>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</si>
  <si>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</si>
  <si>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</si>
  <si>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</si>
  <si>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</si>
  <si>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</si>
  <si>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</si>
  <si>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</si>
  <si>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</si>
  <si>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</si>
  <si>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</si>
  <si>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</si>
  <si>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</si>
  <si>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</si>
  <si>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</si>
  <si>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</si>
  <si>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</si>
  <si>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</si>
  <si>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</si>
  <si>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</si>
  <si>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</si>
  <si>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</si>
  <si>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</si>
  <si>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</si>
  <si>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</si>
  <si>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</si>
  <si>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</si>
  <si>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</si>
  <si>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</si>
  <si>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</si>
  <si>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</si>
  <si>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</si>
  <si>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</si>
  <si>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</si>
  <si>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</si>
  <si>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</si>
  <si>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</si>
  <si>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</si>
  <si>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</si>
  <si>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</si>
  <si>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</si>
  <si>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</si>
  <si>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</si>
  <si>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</si>
  <si>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</si>
  <si>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</si>
  <si>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</si>
  <si>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</si>
  <si>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</si>
  <si>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</si>
  <si>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</si>
  <si>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</si>
  <si>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</si>
  <si>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</si>
  <si>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</si>
  <si>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</si>
  <si>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</si>
  <si>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</si>
  <si>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</si>
  <si>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</si>
  <si>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</si>
  <si>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</si>
  <si>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</si>
  <si>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</si>
  <si>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</si>
  <si>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</si>
  <si>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</si>
  <si>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</si>
  <si>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</si>
  <si>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</si>
  <si>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</si>
  <si>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</si>
  <si>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</si>
  <si>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</si>
  <si>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</si>
  <si>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</si>
  <si>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</si>
  <si>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</si>
  <si>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</si>
  <si>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</si>
  <si>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</si>
  <si>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</si>
  <si>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</si>
  <si>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</si>
  <si>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</si>
  <si>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</si>
  <si>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</si>
  <si>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</si>
  <si>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</si>
  <si>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</si>
  <si>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</si>
  <si>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</si>
  <si>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</si>
  <si>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</si>
  <si>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</si>
  <si>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</si>
  <si>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</si>
  <si>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</si>
  <si>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</si>
  <si>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</si>
  <si>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</si>
  <si>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</si>
  <si>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</si>
  <si>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</si>
  <si>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</si>
  <si>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</si>
  <si>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</si>
  <si>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</si>
  <si>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</si>
  <si>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</si>
  <si>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</si>
  <si>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</si>
  <si>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</si>
  <si>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</si>
  <si>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</si>
  <si>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</si>
  <si>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</si>
  <si>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</si>
  <si>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</si>
  <si>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</si>
  <si>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</si>
  <si>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</si>
  <si>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</si>
  <si>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</si>
  <si>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</si>
  <si>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</si>
  <si>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</si>
  <si>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</si>
  <si>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</si>
  <si>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</si>
  <si>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</si>
  <si>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</si>
  <si>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</si>
  <si>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</si>
  <si>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</si>
  <si>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</si>
  <si>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</si>
  <si>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</si>
  <si>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</si>
  <si>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</si>
  <si>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</si>
  <si>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</si>
  <si>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</si>
  <si>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</si>
  <si>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</si>
  <si>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</si>
  <si>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</si>
  <si>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</si>
  <si>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</si>
  <si>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</si>
  <si>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</si>
  <si>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</si>
  <si>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</si>
  <si>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</si>
  <si>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</si>
  <si>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</si>
  <si>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</si>
  <si>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</si>
  <si>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</si>
  <si>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</si>
  <si>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</si>
  <si>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</si>
  <si>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</si>
  <si>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</si>
  <si>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</si>
  <si>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</si>
  <si>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</si>
  <si>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</si>
  <si>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</si>
  <si>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</si>
  <si>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</si>
  <si>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</si>
  <si>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</si>
  <si>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</si>
  <si>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</si>
  <si>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</si>
  <si>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</si>
  <si>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</si>
  <si>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</si>
  <si>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</si>
  <si>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</si>
  <si>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</si>
  <si>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</si>
  <si>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</si>
  <si>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</si>
  <si>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</si>
  <si>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</si>
  <si>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</si>
  <si>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</si>
  <si>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</si>
  <si>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</si>
  <si>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</si>
  <si>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</si>
  <si>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</si>
  <si>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</si>
  <si>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</si>
  <si>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</si>
  <si>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</si>
  <si>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</si>
  <si>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</si>
  <si>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</si>
  <si>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</si>
  <si>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</si>
  <si>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</si>
  <si>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</si>
  <si>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</si>
  <si>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</si>
  <si>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</si>
  <si>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</si>
  <si>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</si>
  <si>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</si>
  <si>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</si>
  <si>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</si>
  <si>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</si>
  <si>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</si>
  <si>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</si>
  <si>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</si>
  <si>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</si>
  <si>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</si>
  <si>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</si>
  <si>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</si>
  <si>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</si>
  <si>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</si>
  <si>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</si>
  <si>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</si>
  <si>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</si>
  <si>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</si>
  <si>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</si>
  <si>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</si>
  <si>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</si>
  <si>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</si>
  <si>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</si>
  <si>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</si>
  <si>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</si>
  <si>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</si>
  <si>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</si>
  <si>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</si>
  <si>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</si>
  <si>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</si>
  <si>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</si>
  <si>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</si>
  <si>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</si>
  <si>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</si>
  <si>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</si>
  <si>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</si>
  <si>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</si>
  <si>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</si>
  <si>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</si>
  <si>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</si>
  <si>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</si>
  <si>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</si>
  <si>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</si>
  <si>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</si>
  <si>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</si>
  <si>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</si>
  <si>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</si>
  <si>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</si>
  <si>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</si>
  <si>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</si>
  <si>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</si>
  <si>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</si>
  <si>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</si>
  <si>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</si>
  <si>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</si>
  <si>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</si>
  <si>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</si>
  <si>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</si>
  <si>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</si>
  <si>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</si>
  <si>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</si>
  <si>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</si>
  <si>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</si>
  <si>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</si>
  <si>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</si>
  <si>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</si>
  <si>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</si>
  <si>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</si>
  <si>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</si>
  <si>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</si>
  <si>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</si>
  <si>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</si>
  <si>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</si>
  <si>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</si>
  <si>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</si>
  <si>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</si>
  <si>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</si>
  <si>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</si>
  <si>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</si>
  <si>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</si>
  <si>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</si>
  <si>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</si>
  <si>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</si>
  <si>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</si>
  <si>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</si>
  <si>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</si>
  <si>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</si>
  <si>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</si>
  <si>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</si>
  <si>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</si>
  <si>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</si>
  <si>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</si>
  <si>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</si>
  <si>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</si>
  <si>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</si>
  <si>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</si>
  <si>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</si>
  <si>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</si>
  <si>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</si>
  <si>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</si>
  <si>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</si>
  <si>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</si>
  <si>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</si>
  <si>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</si>
  <si>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</si>
  <si>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</si>
  <si>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</si>
  <si>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</si>
  <si>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</si>
  <si>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</si>
  <si>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</si>
  <si>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</si>
  <si>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</si>
  <si>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</si>
  <si>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</si>
  <si>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</si>
  <si>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</si>
  <si>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</si>
  <si>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</si>
  <si>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</si>
  <si>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</si>
  <si>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</si>
  <si>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</si>
  <si>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</si>
  <si>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</si>
  <si>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</si>
  <si>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</si>
  <si>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</si>
  <si>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</si>
  <si>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</si>
  <si>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</si>
  <si>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</si>
  <si>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</si>
  <si>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</si>
  <si>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</si>
  <si>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</si>
  <si>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</si>
  <si>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</si>
  <si>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</si>
  <si>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</si>
  <si>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</si>
  <si>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</si>
  <si>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</si>
  <si>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</si>
  <si>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</si>
  <si>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</si>
  <si>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</si>
  <si>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</si>
  <si>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</si>
  <si>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</si>
  <si>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</si>
  <si>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</si>
  <si>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</si>
  <si>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</si>
  <si>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</si>
  <si>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</si>
  <si>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</si>
  <si>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</si>
  <si>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</si>
  <si>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</si>
  <si>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</si>
  <si>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</si>
  <si>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</si>
  <si>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</si>
  <si>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</si>
  <si>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</si>
  <si>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</si>
  <si>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</si>
  <si>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</si>
  <si>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</si>
  <si>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</si>
  <si>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</si>
  <si>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</si>
  <si>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</si>
  <si>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</si>
  <si>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</si>
  <si>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</si>
  <si>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</si>
  <si>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</si>
  <si>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</si>
  <si>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</si>
  <si>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</si>
  <si>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</si>
  <si>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</si>
  <si>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</si>
  <si>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</si>
  <si>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</si>
  <si>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</si>
  <si>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</si>
  <si>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</si>
  <si>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</si>
  <si>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</si>
  <si>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</si>
  <si>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</si>
  <si>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</si>
  <si>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</si>
  <si>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</si>
  <si>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</si>
  <si>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</si>
  <si>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</si>
  <si>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</si>
  <si>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</si>
  <si>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</si>
  <si>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</si>
  <si>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</si>
  <si>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</si>
  <si>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</si>
  <si>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</si>
  <si>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</si>
  <si>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</si>
  <si>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</si>
  <si>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</si>
  <si>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</si>
  <si>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</si>
  <si>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</si>
  <si>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</si>
  <si>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</si>
  <si>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</si>
  <si>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</si>
  <si>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</si>
  <si>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</si>
  <si>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</si>
  <si>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</si>
  <si>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</si>
  <si>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</si>
  <si>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</si>
  <si>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</si>
  <si>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</si>
  <si>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</si>
  <si>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</si>
  <si>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</si>
  <si>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</si>
  <si>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</si>
  <si>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</si>
  <si>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</si>
  <si>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</si>
  <si>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</si>
  <si>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</si>
  <si>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</si>
  <si>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</si>
  <si>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</si>
  <si>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</si>
  <si>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</si>
  <si>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</si>
  <si>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</si>
  <si>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</si>
  <si>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</si>
  <si>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</si>
  <si>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</si>
  <si>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</si>
  <si>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</si>
  <si>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</si>
  <si>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</si>
  <si>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</si>
  <si>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</si>
  <si>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</si>
  <si>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</si>
  <si>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</si>
  <si>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</si>
  <si>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</si>
  <si>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</si>
  <si>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</si>
  <si>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</si>
  <si>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</si>
  <si>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</si>
  <si>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</si>
  <si>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</si>
  <si>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</si>
  <si>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</si>
  <si>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</si>
  <si>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</si>
  <si>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</si>
  <si>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</si>
  <si>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</si>
  <si>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</si>
  <si>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</si>
  <si>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</si>
  <si>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</si>
  <si>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</si>
  <si>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</si>
  <si>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</si>
  <si>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</si>
  <si>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</si>
  <si>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</si>
  <si>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</si>
  <si>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</si>
  <si>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</si>
  <si>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</si>
  <si>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</si>
  <si>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</si>
  <si>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</si>
  <si>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</si>
  <si>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</si>
  <si>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</si>
  <si>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</si>
  <si>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</si>
  <si>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</si>
  <si>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</si>
  <si>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</si>
  <si>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</si>
  <si>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</si>
  <si>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</si>
  <si>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</si>
  <si>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</si>
  <si>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</si>
  <si>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</si>
  <si>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</si>
  <si>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</si>
  <si>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</si>
  <si>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</si>
  <si>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</si>
  <si>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</si>
  <si>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</si>
  <si>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</si>
  <si>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</si>
  <si>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</si>
  <si>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</si>
  <si>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</si>
  <si>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</si>
  <si>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</si>
  <si>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</si>
  <si>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</si>
  <si>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</si>
  <si>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</si>
  <si>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</si>
  <si>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</si>
  <si>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</si>
  <si>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</si>
  <si>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</si>
  <si>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</si>
  <si>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</si>
  <si>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</si>
  <si>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</si>
  <si>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</si>
  <si>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</si>
  <si>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</si>
  <si>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</si>
  <si>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</si>
  <si>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</si>
  <si>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</si>
  <si>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</si>
  <si>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</si>
  <si>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</si>
  <si>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</si>
  <si>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</si>
  <si>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</si>
  <si>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</si>
  <si>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</si>
  <si>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</si>
  <si>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</si>
  <si>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</si>
  <si>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</si>
  <si>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</si>
  <si>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</si>
  <si>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</si>
  <si>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</si>
  <si>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</si>
  <si>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</si>
  <si>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</si>
  <si>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</si>
  <si>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</si>
  <si>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</si>
  <si>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</si>
  <si>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</si>
  <si>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</si>
  <si>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</si>
  <si>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</si>
  <si>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</si>
  <si>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</si>
  <si>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</si>
  <si>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</si>
  <si>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</si>
  <si>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</si>
  <si>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</si>
  <si>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</si>
  <si>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</si>
  <si>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</si>
  <si>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</si>
  <si>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</si>
  <si>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</si>
  <si>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</si>
  <si>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</si>
  <si>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</si>
  <si>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</si>
  <si>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</si>
  <si>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</si>
  <si>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</si>
  <si>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</si>
  <si>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</si>
  <si>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</si>
  <si>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</si>
  <si>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</si>
  <si>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</si>
  <si>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</si>
  <si>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</si>
  <si>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</si>
  <si>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</si>
  <si>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</si>
  <si>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</si>
  <si>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</si>
  <si>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</si>
  <si>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</si>
  <si>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</si>
  <si>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</si>
  <si>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</si>
  <si>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</si>
  <si>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</si>
  <si>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</si>
  <si>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</si>
  <si>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</si>
  <si>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</si>
  <si>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</si>
  <si>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</si>
  <si>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</si>
  <si>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</si>
  <si>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</si>
  <si>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</si>
  <si>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</si>
  <si>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</si>
  <si>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</si>
  <si>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</si>
  <si>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</si>
  <si>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</si>
  <si>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</si>
  <si>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</si>
  <si>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</si>
  <si>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</si>
  <si>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</si>
  <si>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</si>
  <si>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</si>
  <si>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</si>
  <si>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</si>
  <si>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</si>
  <si>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</si>
  <si>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</si>
  <si>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</si>
  <si>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</si>
  <si>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</si>
  <si>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</si>
  <si>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</si>
  <si>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</si>
  <si>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</si>
  <si>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</si>
  <si>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</si>
  <si>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</si>
  <si>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</si>
  <si>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</si>
  <si>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</si>
  <si>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</si>
  <si>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</si>
  <si>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</si>
  <si>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</si>
  <si>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</si>
  <si>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</si>
  <si>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</si>
  <si>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</si>
  <si>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</si>
  <si>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</si>
  <si>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</si>
  <si>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</si>
  <si>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</si>
  <si>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</si>
  <si>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</si>
  <si>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</si>
  <si>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</si>
  <si>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</si>
  <si>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</si>
  <si>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</si>
  <si>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</si>
  <si>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</si>
  <si>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</si>
  <si>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</si>
  <si>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</si>
  <si>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</si>
  <si>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</si>
  <si>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</si>
  <si>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</si>
  <si>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</si>
  <si>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</si>
  <si>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</si>
  <si>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</si>
  <si>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</si>
  <si>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</si>
  <si>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</si>
  <si>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</si>
  <si>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</si>
  <si>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</si>
  <si>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</si>
  <si>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</si>
  <si>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</si>
  <si>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</si>
  <si>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</si>
  <si>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</si>
  <si>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</si>
  <si>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</si>
  <si>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</si>
  <si>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</si>
  <si>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</si>
  <si>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</si>
  <si>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</si>
  <si>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</si>
  <si>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</si>
  <si>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</si>
  <si>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</si>
  <si>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</si>
  <si>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</si>
  <si>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</si>
  <si>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</si>
  <si>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</si>
  <si>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</si>
  <si>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</si>
  <si>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</si>
  <si>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</si>
  <si>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</si>
  <si>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</si>
  <si>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</si>
  <si>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</si>
  <si>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</si>
  <si>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</si>
  <si>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</si>
  <si>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</si>
  <si>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</si>
  <si>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</si>
  <si>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</si>
  <si>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</si>
  <si>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</si>
  <si>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</si>
  <si>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</si>
  <si>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</si>
  <si>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</si>
  <si>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</si>
  <si>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</si>
  <si>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</si>
  <si>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</si>
  <si>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</si>
  <si>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</si>
  <si>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</si>
  <si>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</si>
  <si>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</si>
  <si>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</si>
  <si>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</si>
  <si>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</si>
  <si>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</si>
  <si>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</si>
  <si>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</si>
  <si>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</si>
  <si>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</si>
  <si>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</si>
  <si>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</si>
  <si>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</si>
  <si>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</si>
  <si>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</si>
  <si>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</si>
  <si>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</si>
  <si>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</si>
  <si>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</si>
  <si>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</si>
  <si>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</si>
  <si>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</si>
  <si>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</si>
  <si>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</si>
  <si>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</si>
  <si>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</si>
  <si>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</si>
  <si>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</si>
  <si>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</si>
  <si>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</si>
  <si>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</si>
  <si>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</si>
  <si>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</si>
  <si>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</si>
  <si>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</si>
  <si>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</si>
  <si>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</si>
  <si>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</si>
  <si>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</si>
  <si>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</si>
  <si>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</si>
  <si>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</si>
  <si>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</si>
  <si>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</si>
  <si>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</si>
  <si>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</si>
  <si>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</si>
  <si>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</si>
  <si>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</si>
  <si>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</si>
  <si>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</si>
  <si>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</si>
  <si>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</si>
  <si>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</si>
  <si>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</si>
  <si>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</si>
  <si>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</si>
  <si>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</si>
  <si>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</si>
  <si>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</si>
  <si>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</si>
  <si>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</si>
  <si>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</si>
  <si>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</si>
  <si>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</si>
  <si>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</si>
  <si>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</si>
  <si>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</si>
  <si>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</si>
  <si>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</si>
  <si>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</si>
  <si>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</si>
  <si>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</si>
  <si>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</si>
  <si>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</si>
  <si>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</si>
  <si>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</si>
  <si>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</si>
  <si>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</si>
  <si>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</si>
  <si>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</si>
  <si>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</si>
  <si>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</si>
  <si>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</si>
  <si>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</si>
  <si>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</si>
  <si>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</si>
  <si>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</si>
  <si>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</si>
  <si>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</si>
  <si>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</si>
  <si>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</si>
  <si>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</si>
  <si>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</si>
  <si>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</si>
  <si>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</si>
  <si>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</si>
  <si>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</si>
  <si>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</si>
  <si>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</si>
  <si>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</si>
  <si>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</si>
  <si>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</si>
  <si>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</si>
  <si>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</si>
  <si>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</si>
  <si>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</si>
  <si>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</si>
  <si>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</si>
  <si>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</si>
  <si>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</si>
  <si>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</si>
  <si>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</si>
  <si>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</si>
  <si>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</si>
  <si>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</si>
  <si>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</si>
  <si>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</si>
  <si>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</si>
  <si>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</si>
  <si>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</si>
  <si>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</si>
  <si>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</si>
  <si>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</si>
  <si>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</si>
  <si>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</si>
  <si>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</si>
  <si>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</si>
  <si>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</si>
  <si>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</si>
  <si>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</si>
  <si>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</si>
  <si>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</si>
  <si>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</si>
  <si>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</si>
  <si>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</si>
  <si>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</si>
  <si>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</si>
  <si>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</si>
  <si>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</si>
  <si>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</si>
  <si>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</si>
  <si>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</si>
  <si>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</si>
  <si>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</si>
  <si>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</si>
  <si>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</si>
  <si>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</si>
  <si>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</si>
  <si>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</si>
  <si>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</si>
  <si>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</si>
  <si>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</si>
  <si>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</si>
  <si>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</si>
  <si>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</si>
  <si>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</si>
  <si>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</si>
  <si>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</si>
  <si>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</si>
  <si>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</si>
  <si>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</si>
  <si>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</si>
  <si>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</si>
  <si>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</si>
  <si>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</si>
  <si>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</si>
  <si>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</si>
  <si>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</si>
  <si>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</si>
  <si>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</si>
  <si>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</si>
  <si>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</si>
  <si>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</si>
  <si>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</si>
  <si>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</si>
  <si>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</si>
  <si>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</si>
  <si>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</si>
  <si>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</si>
  <si>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</si>
  <si>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</si>
  <si>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</si>
  <si>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</si>
  <si>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</si>
  <si>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</si>
  <si>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</si>
  <si>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</si>
  <si>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</si>
  <si>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</si>
  <si>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</si>
  <si>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</si>
  <si>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</si>
  <si>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</si>
  <si>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</si>
  <si>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</si>
  <si>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</si>
  <si>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</si>
  <si>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</si>
  <si>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</si>
  <si>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</si>
  <si>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</si>
  <si>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</si>
  <si>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</si>
  <si>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</si>
  <si>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</si>
  <si>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</si>
  <si>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</si>
  <si>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</si>
  <si>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</si>
  <si>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</si>
  <si>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</si>
  <si>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</si>
  <si>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</si>
  <si>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</si>
  <si>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</si>
  <si>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</si>
  <si>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</si>
  <si>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</si>
  <si>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</si>
  <si>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</si>
  <si>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</si>
  <si>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</si>
  <si>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</si>
  <si>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</si>
  <si>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</si>
  <si>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</si>
  <si>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</si>
  <si>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</si>
  <si>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</si>
  <si>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</si>
  <si>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</si>
  <si>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</si>
  <si>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</si>
  <si>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</si>
  <si>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</si>
  <si>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</si>
  <si>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</si>
  <si>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</si>
  <si>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</si>
  <si>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</si>
  <si>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</si>
  <si>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</si>
  <si>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</si>
  <si>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</si>
  <si>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</si>
  <si>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</si>
  <si>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</si>
  <si>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</si>
  <si>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</si>
  <si>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</si>
  <si>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</si>
  <si>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</si>
  <si>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</si>
  <si>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</si>
  <si>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</si>
  <si>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</si>
  <si>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</si>
  <si>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</si>
  <si>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</si>
  <si>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</si>
  <si>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</si>
  <si>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</si>
  <si>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</si>
  <si>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</si>
  <si>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</si>
  <si>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</si>
  <si>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</si>
  <si>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</si>
  <si>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</si>
  <si>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</si>
  <si>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</si>
  <si>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</si>
  <si>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</si>
  <si>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</si>
  <si>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</si>
  <si>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</si>
  <si>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</si>
  <si>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</si>
  <si>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</si>
  <si>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</si>
  <si>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</si>
  <si>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</si>
  <si>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</si>
  <si>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</si>
  <si>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</si>
  <si>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</si>
  <si>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</si>
  <si>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</si>
  <si>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</si>
  <si>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</si>
  <si>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</si>
  <si>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</si>
  <si>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</si>
  <si>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</si>
  <si>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</si>
  <si>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</si>
  <si>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</si>
  <si>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</si>
  <si>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</si>
  <si>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</si>
  <si>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</si>
  <si>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</si>
  <si>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</si>
  <si>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</si>
  <si>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</si>
  <si>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</si>
  <si>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</si>
  <si>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</si>
  <si>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</si>
  <si>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</si>
  <si>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</si>
  <si>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</si>
  <si>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</si>
  <si>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</si>
  <si>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</si>
  <si>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</si>
  <si>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</si>
  <si>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</si>
  <si>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</si>
  <si>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</si>
  <si>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</si>
  <si>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</si>
  <si>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</si>
  <si>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</si>
  <si>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</si>
  <si>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</si>
  <si>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</si>
  <si>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</si>
  <si>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</si>
  <si>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</si>
  <si>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</si>
  <si>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</si>
  <si>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</si>
  <si>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</si>
  <si>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</si>
  <si>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</si>
  <si>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</si>
  <si>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</si>
  <si>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</si>
  <si>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</si>
  <si>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</si>
  <si>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</si>
  <si>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</si>
  <si>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</si>
  <si>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</si>
  <si>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</si>
  <si>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</si>
  <si>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</si>
  <si>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</si>
  <si>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</si>
  <si>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</si>
  <si>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</si>
  <si>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</si>
  <si>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</si>
  <si>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</si>
  <si>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</si>
  <si>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</si>
  <si>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</si>
  <si>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</si>
  <si>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</si>
  <si>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</si>
  <si>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</si>
  <si>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</si>
  <si>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</si>
  <si>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</si>
  <si>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</si>
  <si>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</si>
  <si>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</si>
  <si>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</si>
  <si>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</si>
  <si>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</si>
  <si>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</si>
  <si>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</si>
  <si>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</si>
  <si>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</si>
  <si>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</si>
  <si>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</si>
  <si>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</si>
  <si>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</si>
  <si>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</si>
  <si>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</si>
  <si>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</si>
  <si>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</si>
  <si>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</si>
  <si>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</si>
  <si>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</si>
  <si>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</si>
  <si>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</si>
  <si>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</si>
  <si>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</si>
  <si>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</si>
  <si>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</si>
  <si>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</si>
  <si>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</si>
  <si>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</si>
  <si>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</si>
  <si>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</si>
  <si>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</si>
  <si>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</si>
  <si>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</si>
  <si>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</si>
  <si>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</si>
  <si>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</si>
  <si>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</si>
  <si>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</si>
  <si>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</si>
  <si>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</si>
  <si>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</si>
  <si>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</si>
  <si>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</si>
  <si>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</si>
  <si>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</si>
  <si>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</si>
  <si>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</si>
  <si>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</si>
  <si>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</si>
  <si>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</si>
  <si>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</si>
  <si>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</si>
  <si>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</si>
  <si>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</si>
  <si>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</si>
  <si>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</si>
  <si>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</si>
  <si>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</si>
  <si>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</si>
  <si>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</si>
  <si>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</si>
  <si>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</si>
  <si>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</si>
  <si>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</si>
  <si>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</si>
  <si>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</si>
  <si>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</si>
  <si>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</si>
  <si>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</si>
  <si>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</si>
  <si>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</si>
  <si>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</si>
  <si>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</si>
  <si>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</si>
  <si>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</si>
  <si>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</si>
  <si>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</si>
  <si>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</si>
  <si>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</si>
  <si>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</si>
  <si>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</si>
  <si>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</si>
  <si>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</si>
  <si>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</si>
  <si>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</si>
  <si>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</si>
  <si>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</si>
  <si>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</si>
  <si>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</si>
  <si>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</si>
  <si>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</si>
  <si>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</si>
  <si>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</si>
  <si>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</si>
  <si>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</si>
  <si>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</si>
  <si>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</si>
  <si>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</si>
  <si>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</si>
  <si>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</si>
  <si>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</si>
  <si>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</si>
  <si>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</si>
  <si>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</si>
  <si>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</si>
  <si>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</si>
  <si>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</si>
  <si>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</si>
  <si>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</si>
  <si>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</si>
  <si>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</si>
  <si>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</si>
  <si>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</si>
  <si>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</si>
  <si>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</si>
  <si>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</si>
  <si>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</si>
  <si>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</si>
  <si>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</si>
  <si>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</si>
  <si>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</si>
  <si>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</si>
  <si>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</si>
  <si>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</si>
  <si>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</si>
  <si>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</si>
  <si>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</si>
  <si>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</si>
  <si>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</si>
  <si>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</si>
  <si>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</si>
  <si>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</si>
  <si>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</si>
  <si>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</si>
  <si>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</si>
  <si>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</si>
  <si>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</si>
  <si>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</si>
  <si>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</si>
  <si>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</si>
  <si>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</si>
  <si>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</si>
  <si>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</si>
  <si>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</si>
  <si>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</si>
  <si>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</si>
  <si>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</si>
  <si>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</si>
  <si>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</si>
  <si>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</si>
  <si>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</si>
  <si>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</si>
  <si>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</si>
  <si>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</si>
  <si>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</si>
  <si>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</si>
  <si>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</si>
  <si>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</si>
  <si>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</si>
  <si>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</si>
  <si>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</si>
  <si>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</si>
  <si>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</si>
  <si>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</si>
  <si>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</si>
  <si>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</si>
  <si>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</si>
  <si>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</si>
  <si>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</si>
  <si>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</si>
  <si>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</si>
  <si>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</si>
  <si>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</si>
  <si>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</si>
  <si>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</si>
  <si>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</si>
  <si>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</si>
  <si>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</si>
  <si>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</si>
  <si>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</si>
  <si>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</si>
  <si>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</si>
  <si>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</si>
  <si>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</si>
  <si>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</si>
  <si>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</si>
  <si>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</si>
  <si>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</si>
  <si>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</si>
  <si>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</si>
  <si>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</si>
  <si>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</si>
  <si>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</si>
  <si>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</si>
  <si>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</si>
  <si>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</si>
  <si>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</si>
  <si>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</si>
  <si>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</si>
  <si>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</si>
  <si>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</si>
  <si>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</si>
  <si>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</si>
  <si>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</si>
  <si>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</si>
  <si>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</si>
  <si>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</si>
  <si>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</si>
  <si>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</si>
  <si>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</si>
  <si>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</si>
  <si>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</si>
  <si>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</si>
  <si>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</si>
  <si>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</si>
  <si>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</si>
  <si>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</si>
  <si>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</si>
  <si>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</si>
  <si>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</si>
  <si>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</si>
  <si>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</si>
  <si>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</si>
  <si>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</si>
  <si>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</si>
  <si>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</si>
  <si>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</si>
  <si>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</si>
  <si>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</si>
  <si>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</si>
  <si>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</si>
  <si>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</si>
  <si>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</si>
  <si>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</si>
  <si>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</si>
  <si>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</si>
  <si>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</si>
  <si>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</si>
  <si>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</si>
  <si>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</si>
  <si>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</si>
  <si>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</si>
  <si>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</si>
  <si>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</si>
  <si>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</si>
  <si>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</si>
  <si>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</si>
  <si>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</si>
  <si>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</si>
  <si>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</si>
  <si>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</si>
  <si>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</si>
  <si>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</si>
  <si>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</si>
  <si>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</si>
  <si>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</si>
  <si>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</si>
  <si>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</si>
  <si>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</si>
  <si>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</si>
  <si>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</si>
  <si>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</si>
  <si>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</si>
  <si>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</si>
  <si>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</si>
  <si>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</si>
  <si>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</si>
  <si>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</si>
  <si>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</si>
  <si>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</si>
  <si>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</si>
  <si>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</si>
  <si>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</si>
  <si>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</si>
  <si>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</si>
  <si>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</si>
  <si>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</si>
  <si>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</si>
  <si>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</si>
  <si>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</si>
  <si>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</si>
  <si>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</si>
  <si>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</si>
  <si>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</si>
  <si>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</si>
  <si>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</si>
  <si>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</si>
  <si>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</si>
  <si>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</si>
  <si>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</si>
  <si>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</si>
  <si>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</si>
  <si>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</si>
  <si>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</si>
  <si>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</si>
  <si>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</si>
  <si>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</si>
  <si>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</si>
  <si>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</si>
  <si>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</si>
  <si>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</si>
  <si>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</si>
  <si>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</si>
  <si>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</si>
  <si>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</si>
  <si>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</si>
  <si>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</si>
  <si>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</si>
  <si>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</si>
  <si>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</si>
  <si>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</si>
  <si>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</si>
  <si>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</si>
  <si>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</si>
  <si>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</si>
  <si>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</si>
  <si>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</si>
  <si>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</si>
  <si>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</si>
  <si>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</si>
  <si>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</si>
  <si>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</si>
  <si>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</si>
  <si>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</si>
  <si>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</si>
  <si>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</si>
  <si>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</si>
  <si>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</si>
  <si>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</si>
  <si>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</si>
  <si>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</si>
  <si>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</si>
  <si>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</si>
  <si>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</si>
  <si>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</si>
  <si>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</si>
  <si>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</si>
  <si>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</si>
  <si>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</si>
  <si>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</si>
  <si>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</si>
  <si>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</si>
  <si>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</si>
  <si>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</si>
  <si>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</si>
  <si>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</si>
  <si>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</si>
  <si>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</si>
  <si>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</si>
  <si>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</si>
  <si>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</si>
  <si>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</si>
  <si>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</si>
  <si>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</si>
  <si>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</si>
  <si>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</si>
  <si>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</si>
  <si>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</si>
  <si>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</si>
  <si>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</si>
  <si>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</si>
  <si>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</si>
  <si>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</si>
  <si>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</si>
  <si>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</si>
  <si>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</si>
  <si>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</si>
  <si>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</si>
  <si>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</si>
  <si>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</si>
  <si>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</si>
  <si>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</si>
  <si>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</si>
  <si>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</si>
  <si>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</si>
  <si>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</si>
  <si>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</si>
  <si>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</si>
  <si>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</si>
  <si>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</si>
  <si>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</si>
  <si>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</si>
  <si>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</si>
  <si>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</si>
  <si>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</si>
  <si>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</si>
  <si>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</si>
  <si>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</si>
  <si>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</si>
  <si>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</si>
  <si>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</si>
  <si>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</si>
  <si>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</si>
  <si>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</si>
  <si>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</si>
  <si>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</si>
  <si>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</si>
  <si>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</si>
  <si>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</si>
  <si>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</si>
  <si>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</si>
  <si>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</si>
  <si>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</si>
  <si>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</si>
  <si>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</si>
  <si>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</si>
  <si>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</si>
  <si>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</si>
  <si>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</si>
  <si>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</si>
  <si>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</si>
  <si>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</si>
  <si>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</si>
  <si>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</si>
  <si>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</si>
  <si>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</si>
  <si>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</si>
  <si>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</si>
  <si>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</si>
  <si>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</si>
  <si>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</si>
  <si>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</si>
  <si>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</si>
  <si>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</si>
  <si>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</si>
  <si>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</si>
  <si>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</si>
  <si>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</si>
  <si>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</si>
  <si>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</si>
  <si>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</si>
  <si>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</si>
  <si>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</si>
  <si>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</si>
  <si>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</si>
  <si>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</si>
  <si>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</si>
  <si>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</si>
  <si>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</si>
  <si>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</si>
  <si>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</si>
  <si>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</si>
  <si>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</si>
  <si>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</si>
  <si>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</si>
  <si>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</si>
  <si>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</si>
  <si>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</si>
  <si>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</si>
  <si>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</si>
  <si>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</si>
  <si>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</si>
  <si>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</si>
  <si>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</si>
  <si>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</si>
  <si>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</si>
  <si>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</si>
  <si>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</si>
  <si>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</si>
  <si>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</si>
  <si>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</si>
  <si>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</si>
  <si>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</si>
  <si>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</si>
  <si>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</si>
  <si>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</si>
  <si>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</si>
  <si>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</si>
  <si>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</si>
  <si>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</si>
  <si>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</si>
  <si>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</si>
  <si>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</si>
  <si>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</si>
  <si>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</si>
  <si>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</si>
  <si>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</si>
  <si>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</si>
  <si>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</si>
  <si>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</si>
  <si>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</si>
  <si>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</si>
  <si>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</si>
  <si>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</si>
  <si>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</si>
  <si>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</si>
  <si>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</si>
  <si>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</si>
  <si>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</si>
  <si>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</si>
  <si>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</si>
  <si>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</si>
  <si>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</si>
  <si>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</si>
  <si>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</si>
  <si>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</si>
  <si>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</si>
  <si>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</si>
  <si>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</si>
  <si>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</si>
  <si>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</si>
  <si>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</si>
  <si>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</si>
  <si>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</si>
  <si>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</si>
  <si>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</si>
  <si>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</si>
  <si>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</si>
  <si>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</si>
  <si>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</si>
  <si>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</si>
  <si>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</si>
  <si>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</si>
  <si>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</si>
  <si>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</si>
  <si>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</si>
  <si>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</si>
  <si>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</si>
  <si>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</si>
  <si>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</si>
  <si>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</si>
  <si>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</si>
  <si>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</si>
  <si>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</si>
  <si>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</si>
  <si>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</si>
  <si>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</si>
  <si>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</si>
  <si>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</si>
  <si>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</si>
  <si>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</si>
  <si>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</si>
  <si>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</si>
  <si>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</si>
  <si>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</si>
  <si>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</si>
  <si>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</si>
  <si>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</si>
  <si>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</si>
  <si>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</si>
  <si>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</si>
  <si>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</si>
  <si>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</si>
  <si>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</si>
  <si>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</si>
  <si>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</si>
  <si>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</si>
  <si>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</si>
  <si>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</si>
  <si>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</si>
  <si>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</si>
  <si>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</si>
  <si>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</si>
  <si>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</si>
  <si>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</si>
  <si>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</si>
  <si>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</si>
  <si>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</si>
  <si>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</si>
  <si>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</si>
  <si>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</si>
  <si>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</si>
  <si>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</si>
  <si>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</si>
  <si>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</si>
  <si>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</si>
  <si>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</si>
  <si>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</si>
  <si>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</si>
  <si>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</si>
  <si>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</si>
  <si>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</si>
  <si>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</si>
  <si>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</si>
  <si>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</si>
  <si>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</si>
  <si>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</si>
  <si>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</si>
  <si>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</si>
  <si>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</si>
  <si>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</si>
  <si>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</si>
  <si>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</si>
  <si>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</si>
  <si>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</si>
  <si>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</si>
  <si>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</si>
  <si>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</si>
  <si>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</si>
  <si>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</si>
  <si>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</si>
  <si>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</si>
  <si>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</si>
  <si>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</si>
  <si>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</si>
  <si>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</si>
  <si>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</si>
  <si>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</si>
  <si>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</si>
  <si>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</si>
  <si>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</si>
  <si>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</si>
  <si>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</si>
  <si>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</si>
  <si>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</si>
  <si>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</si>
  <si>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</si>
  <si>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</si>
  <si>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</si>
  <si>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</si>
  <si>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</si>
  <si>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</si>
  <si>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</si>
  <si>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</si>
  <si>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</si>
  <si>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</si>
  <si>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</si>
  <si>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</si>
  <si>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</si>
  <si>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</si>
  <si>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</si>
  <si>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</si>
  <si>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</si>
  <si>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</si>
  <si>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</si>
  <si>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</si>
  <si>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</si>
  <si>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</si>
  <si>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</si>
  <si>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</si>
  <si>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</si>
  <si>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</si>
  <si>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</si>
  <si>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</si>
  <si>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</si>
  <si>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</si>
  <si>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</si>
  <si>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</si>
  <si>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</si>
  <si>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</si>
  <si>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</si>
  <si>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</si>
  <si>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</si>
  <si>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</si>
  <si>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</si>
  <si>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</si>
  <si>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</si>
  <si>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</si>
  <si>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</si>
  <si>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</si>
  <si>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</si>
  <si>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</si>
  <si>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</si>
  <si>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</si>
  <si>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</si>
  <si>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</si>
  <si>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</si>
  <si>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</si>
  <si>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</si>
  <si>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</si>
  <si>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</si>
  <si>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</si>
  <si>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</si>
  <si>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</si>
  <si>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</si>
  <si>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</si>
  <si>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</si>
  <si>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</si>
  <si>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</si>
  <si>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</si>
  <si>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</si>
  <si>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</si>
  <si>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</si>
  <si>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</si>
  <si>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</si>
  <si>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</si>
  <si>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</si>
  <si>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</si>
  <si>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</si>
  <si>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</si>
  <si>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</si>
  <si>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</si>
  <si>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</si>
  <si>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</si>
  <si>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</si>
  <si>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</si>
  <si>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</si>
  <si>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</si>
  <si>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</si>
  <si>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</si>
  <si>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</si>
  <si>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</si>
  <si>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</si>
  <si>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</si>
  <si>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</si>
  <si>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</si>
  <si>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</si>
  <si>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</si>
  <si>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</si>
  <si>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</si>
  <si>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</si>
  <si>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</si>
  <si>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</si>
  <si>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</si>
  <si>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</si>
  <si>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</si>
  <si>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</si>
  <si>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</si>
  <si>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</si>
  <si>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</si>
  <si>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</si>
  <si>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</si>
  <si>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</si>
  <si>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</si>
  <si>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</si>
  <si>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</si>
  <si>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</si>
  <si>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</si>
  <si>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</si>
  <si>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</si>
  <si>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</si>
  <si>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</si>
  <si>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</si>
  <si>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</si>
  <si>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</si>
  <si>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</si>
  <si>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</si>
  <si>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</si>
  <si>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</si>
  <si>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</si>
  <si>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</si>
  <si>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</si>
  <si>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</si>
  <si>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</si>
  <si>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</si>
  <si>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</si>
  <si>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</si>
  <si>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</si>
  <si>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</si>
  <si>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</si>
  <si>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</si>
  <si>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</si>
  <si>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</si>
  <si>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</si>
  <si>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</si>
  <si>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</si>
  <si>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</si>
  <si>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</si>
  <si>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</si>
  <si>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</si>
  <si>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</si>
  <si>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</si>
  <si>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</si>
  <si>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</si>
  <si>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</si>
  <si>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</si>
  <si>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</si>
  <si>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</si>
  <si>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</si>
  <si>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</si>
  <si>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</si>
  <si>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</si>
  <si>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</si>
  <si>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</si>
  <si>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</si>
  <si>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</si>
  <si>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</si>
  <si>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</si>
  <si>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</si>
  <si>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</si>
  <si>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</si>
  <si>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</si>
  <si>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</si>
  <si>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</si>
  <si>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</si>
  <si>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</si>
  <si>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</si>
  <si>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</si>
  <si>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</si>
  <si>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</si>
  <si>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</si>
  <si>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</si>
  <si>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</si>
  <si>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</si>
  <si>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</si>
  <si>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</si>
  <si>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</si>
  <si>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</si>
  <si>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</si>
  <si>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</si>
  <si>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</si>
  <si>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</si>
  <si>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</si>
  <si>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</si>
  <si>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</si>
  <si>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</si>
  <si>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</si>
  <si>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</si>
  <si>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</si>
  <si>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</si>
  <si>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</si>
  <si>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</si>
  <si>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</si>
  <si>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</si>
  <si>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</si>
  <si>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</si>
  <si>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</si>
  <si>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</si>
  <si>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</si>
  <si>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</si>
  <si>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</si>
  <si>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</si>
  <si>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</si>
  <si>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</si>
  <si>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</si>
  <si>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</si>
  <si>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</si>
  <si>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</si>
  <si>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</si>
  <si>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</si>
  <si>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</si>
  <si>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</si>
  <si>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</si>
  <si>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</si>
  <si>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</si>
  <si>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</si>
  <si>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</si>
  <si>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</si>
  <si>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</si>
  <si>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</si>
  <si>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</si>
  <si>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</si>
  <si>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</si>
  <si>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</si>
  <si>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</si>
  <si>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</si>
  <si>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</si>
  <si>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</si>
  <si>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</si>
  <si>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</si>
  <si>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</si>
  <si>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</si>
  <si>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</si>
  <si>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</si>
  <si>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</si>
  <si>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</si>
  <si>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</si>
  <si>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</si>
  <si>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</si>
  <si>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</si>
  <si>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</si>
  <si>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</si>
  <si>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</si>
  <si>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</si>
  <si>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</si>
  <si>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</si>
  <si>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</si>
  <si>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</si>
  <si>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</si>
  <si>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</si>
  <si>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</si>
  <si>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</si>
  <si>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</si>
  <si>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</si>
  <si>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</si>
  <si>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</si>
  <si>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</si>
  <si>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</si>
  <si>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</si>
  <si>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</si>
  <si>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</si>
  <si>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</si>
  <si>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</si>
  <si>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</si>
  <si>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</si>
  <si>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</si>
  <si>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</si>
  <si>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</si>
  <si>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</si>
  <si>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</si>
  <si>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</si>
  <si>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</si>
  <si>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</si>
  <si>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</si>
  <si>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</si>
  <si>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</si>
  <si>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</si>
  <si>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</si>
  <si>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</si>
  <si>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</si>
  <si>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</si>
  <si>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</si>
  <si>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</si>
  <si>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</si>
  <si>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</si>
  <si>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</si>
  <si>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</si>
  <si>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</si>
  <si>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</si>
  <si>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</si>
  <si>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</si>
  <si>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</si>
  <si>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</si>
  <si>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</si>
  <si>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</si>
  <si>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</si>
  <si>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</si>
  <si>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</si>
  <si>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</si>
  <si>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</si>
  <si>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</si>
  <si>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</si>
  <si>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</si>
  <si>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</si>
  <si>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</si>
  <si>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</si>
  <si>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</si>
  <si>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</si>
  <si>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</si>
  <si>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</si>
  <si>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</si>
  <si>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</si>
  <si>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</si>
  <si>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</si>
  <si>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</si>
  <si>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</si>
  <si>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</si>
  <si>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</si>
  <si>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</si>
  <si>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</si>
  <si>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</si>
  <si>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</si>
  <si>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</si>
  <si>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</si>
  <si>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</si>
  <si>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</si>
  <si>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</si>
  <si>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</si>
  <si>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</si>
  <si>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</si>
  <si>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</si>
  <si>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</si>
  <si>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</si>
  <si>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</si>
  <si>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</si>
  <si>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</si>
  <si>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</si>
  <si>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</si>
  <si>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</si>
  <si>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</si>
  <si>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</si>
  <si>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</si>
  <si>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</si>
  <si>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</si>
  <si>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</si>
  <si>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</si>
  <si>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</si>
  <si>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</si>
  <si>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</si>
  <si>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</si>
  <si>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</si>
  <si>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</si>
  <si>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</si>
  <si>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</si>
  <si>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</si>
  <si>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</si>
  <si>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</si>
  <si>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</si>
  <si>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</si>
  <si>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</si>
  <si>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</si>
  <si>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</si>
  <si>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</si>
  <si>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</si>
  <si>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</si>
  <si>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</si>
  <si>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</si>
  <si>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</si>
  <si>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</si>
  <si>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</si>
  <si>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</si>
  <si>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</si>
  <si>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</si>
  <si>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</si>
  <si>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</si>
  <si>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</si>
  <si>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</si>
  <si>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</si>
  <si>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</si>
  <si>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</si>
  <si>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</si>
  <si>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</si>
  <si>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</si>
  <si>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</si>
  <si>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</si>
  <si>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</si>
  <si>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</si>
  <si>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</si>
  <si>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</si>
  <si>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</si>
  <si>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</si>
  <si>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</si>
  <si>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</si>
  <si>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</si>
  <si>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</si>
  <si>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</si>
  <si>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</si>
  <si>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</si>
  <si>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</si>
  <si>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</si>
  <si>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</si>
  <si>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</si>
  <si>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</si>
  <si>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</si>
  <si>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</si>
  <si>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</si>
  <si>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</si>
  <si>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</si>
  <si>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</si>
  <si>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</si>
  <si>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</si>
  <si>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</si>
  <si>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</si>
  <si>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</si>
  <si>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</si>
  <si>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</si>
  <si>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</si>
  <si>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</si>
  <si>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</si>
  <si>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</si>
  <si>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</si>
  <si>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</si>
  <si>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</si>
  <si>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</si>
  <si>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</si>
  <si>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</si>
  <si>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</si>
  <si>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</si>
  <si>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</si>
  <si>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</si>
  <si>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</si>
  <si>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</si>
  <si>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</si>
  <si>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</si>
  <si>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</si>
  <si>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</si>
  <si>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</si>
  <si>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</si>
  <si>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</si>
  <si>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</si>
  <si>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</si>
  <si>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</si>
  <si>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</si>
  <si>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</si>
  <si>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</si>
  <si>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</si>
  <si>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</si>
  <si>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</si>
  <si>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</si>
  <si>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</si>
  <si>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</si>
  <si>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</si>
  <si>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</si>
  <si>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</si>
  <si>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</si>
  <si>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</si>
  <si>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</si>
  <si>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</si>
  <si>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</si>
  <si>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</si>
  <si>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</si>
  <si>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</si>
  <si>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</si>
  <si>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</si>
  <si>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</si>
  <si>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</si>
  <si>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</si>
  <si>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</si>
  <si>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</si>
  <si>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</si>
  <si>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</si>
  <si>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</si>
  <si>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</si>
  <si>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</si>
  <si>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</si>
  <si>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</si>
  <si>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</si>
  <si>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</si>
  <si>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</si>
  <si>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</si>
  <si>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</si>
  <si>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</si>
  <si>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</si>
  <si>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</si>
  <si>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</si>
  <si>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</si>
  <si>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</si>
  <si>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</si>
  <si>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</si>
  <si>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</si>
  <si>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</si>
  <si>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</si>
  <si>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</si>
  <si>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</si>
  <si>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</si>
  <si>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</si>
  <si>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</si>
  <si>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</si>
  <si>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</si>
  <si>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</si>
  <si>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</si>
  <si>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</si>
  <si>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</si>
  <si>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</si>
  <si>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</si>
  <si>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</si>
  <si>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</si>
  <si>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</si>
  <si>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</si>
  <si>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</si>
  <si>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</si>
  <si>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</si>
  <si>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</si>
  <si>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</si>
  <si>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</si>
  <si>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</si>
  <si>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</si>
  <si>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</si>
  <si>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</si>
  <si>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</si>
  <si>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</si>
  <si>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</si>
  <si>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</si>
  <si>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</si>
  <si>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</si>
  <si>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</si>
  <si>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</si>
  <si>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</si>
  <si>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</si>
  <si>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</si>
  <si>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</si>
  <si>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</si>
  <si>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</si>
  <si>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</si>
  <si>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</si>
  <si>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</si>
  <si>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</si>
  <si>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</si>
  <si>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</si>
  <si>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</si>
  <si>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</si>
  <si>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</si>
  <si>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</si>
  <si>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</si>
  <si>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</si>
  <si>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</si>
  <si>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</si>
  <si>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</si>
  <si>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</si>
  <si>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</si>
  <si>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</si>
  <si>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</si>
  <si>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</si>
  <si>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</si>
  <si>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</si>
  <si>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</si>
  <si>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</si>
  <si>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</si>
  <si>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</si>
  <si>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</si>
  <si>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</si>
  <si>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</si>
  <si>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</si>
  <si>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</si>
  <si>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</si>
  <si>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</si>
  <si>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</si>
  <si>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</si>
  <si>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</si>
  <si>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</si>
  <si>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</si>
  <si>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</si>
  <si>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</si>
  <si>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</si>
  <si>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</si>
  <si>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</si>
  <si>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</si>
  <si>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</si>
  <si>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</si>
  <si>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</si>
  <si>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</si>
  <si>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</si>
  <si>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</si>
  <si>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</si>
  <si>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</si>
  <si>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</si>
  <si>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</si>
  <si>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</si>
  <si>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</si>
  <si>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</si>
  <si>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</si>
  <si>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</si>
  <si>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</si>
  <si>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</si>
  <si>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</si>
  <si>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</si>
  <si>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</si>
  <si>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</si>
  <si>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</si>
  <si>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</si>
  <si>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</si>
  <si>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</si>
  <si>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</si>
  <si>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</si>
  <si>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</si>
  <si>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</si>
  <si>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</si>
  <si>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</si>
  <si>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</si>
  <si>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</si>
  <si>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</si>
  <si>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</si>
  <si>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</si>
  <si>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</si>
  <si>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</si>
  <si>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</si>
  <si>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</si>
  <si>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</si>
  <si>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</si>
  <si>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</si>
  <si>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</si>
  <si>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</si>
  <si>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</si>
  <si>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</si>
  <si>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</si>
  <si>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</si>
  <si>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</si>
  <si>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</si>
  <si>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</si>
  <si>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</si>
  <si>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</si>
  <si>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</si>
  <si>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</si>
  <si>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</si>
  <si>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</si>
  <si>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</si>
  <si>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</si>
  <si>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</si>
  <si>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</si>
  <si>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</si>
  <si>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</si>
  <si>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</si>
  <si>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</si>
  <si>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</si>
  <si>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</si>
  <si>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</si>
  <si>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</si>
  <si>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</si>
  <si>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</si>
  <si>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</si>
  <si>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</si>
  <si>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</si>
  <si>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</si>
  <si>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</si>
  <si>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</si>
  <si>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</si>
  <si>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</si>
  <si>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</si>
  <si>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</si>
  <si>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</si>
  <si>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</si>
  <si>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</si>
  <si>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</si>
  <si>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</si>
  <si>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</si>
  <si>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</si>
  <si>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</si>
  <si>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</si>
  <si>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</si>
  <si>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</si>
  <si>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</si>
  <si>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</si>
  <si>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</si>
  <si>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</si>
  <si>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</si>
  <si>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</si>
  <si>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</si>
  <si>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</si>
  <si>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</si>
  <si>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</si>
  <si>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</si>
  <si>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</si>
  <si>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</si>
  <si>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</si>
  <si>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</si>
  <si>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</si>
  <si>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</si>
  <si>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</si>
  <si>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</si>
  <si>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</si>
  <si>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</si>
  <si>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</si>
  <si>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</si>
  <si>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</si>
  <si>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</si>
  <si>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</si>
  <si>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</si>
  <si>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</si>
  <si>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</si>
  <si>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</si>
  <si>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</si>
  <si>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</si>
  <si>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</si>
  <si>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</si>
  <si>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</si>
  <si>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</si>
  <si>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</si>
  <si>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</si>
  <si>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</si>
  <si>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</si>
  <si>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</si>
  <si>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</si>
  <si>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</si>
  <si>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</si>
  <si>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</si>
  <si>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</si>
  <si>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</si>
  <si>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</si>
  <si>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</si>
  <si>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</si>
  <si>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</si>
  <si>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</si>
  <si>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</si>
  <si>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</si>
  <si>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</si>
  <si>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</si>
  <si>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</si>
  <si>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</si>
  <si>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</si>
  <si>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</si>
  <si>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</si>
  <si>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</si>
  <si>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</si>
  <si>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</si>
  <si>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</si>
  <si>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</si>
  <si>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</si>
  <si>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</si>
  <si>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</si>
  <si>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</si>
  <si>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</si>
  <si>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</si>
  <si>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</si>
  <si>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</si>
  <si>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</si>
  <si>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</si>
  <si>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</si>
  <si>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</si>
  <si>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</si>
  <si>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</si>
  <si>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</si>
  <si>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</si>
  <si>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</si>
  <si>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</si>
  <si>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</si>
  <si>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</si>
  <si>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</si>
  <si>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</si>
  <si>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</si>
  <si>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</si>
  <si>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</si>
  <si>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</si>
  <si>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</si>
  <si>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</si>
  <si>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</si>
  <si>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</si>
  <si>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</si>
  <si>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</si>
  <si>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</si>
  <si>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</si>
  <si>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</si>
  <si>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</si>
  <si>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</si>
  <si>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</si>
  <si>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</si>
  <si>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</si>
  <si>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</si>
  <si>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</si>
  <si>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</si>
  <si>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</si>
  <si>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</si>
  <si>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</si>
  <si>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</si>
  <si>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</si>
  <si>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</si>
  <si>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</si>
  <si>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</si>
  <si>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</si>
  <si>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</si>
  <si>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</si>
  <si>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</si>
  <si>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</si>
  <si>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</si>
  <si>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</si>
  <si>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</si>
  <si>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</si>
  <si>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</si>
  <si>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</si>
  <si>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</si>
  <si>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</si>
  <si>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</si>
  <si>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</si>
  <si>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</si>
  <si>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</si>
  <si>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</si>
  <si>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</si>
  <si>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</si>
  <si>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</si>
  <si>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</si>
  <si>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</si>
  <si>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</si>
  <si>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</si>
  <si>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</si>
  <si>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</si>
  <si>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</si>
  <si>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</si>
  <si>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</si>
  <si>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</si>
  <si>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</si>
  <si>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</si>
  <si>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</si>
  <si>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</si>
  <si>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</si>
  <si>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</si>
  <si>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</si>
  <si>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</si>
  <si>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</si>
  <si>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</si>
  <si>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</si>
  <si>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</si>
  <si>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</si>
  <si>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</si>
  <si>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</si>
  <si>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</si>
  <si>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</si>
  <si>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</si>
  <si>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</si>
  <si>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</si>
  <si>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</si>
  <si>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</si>
  <si>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</si>
  <si>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</si>
  <si>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</si>
  <si>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</si>
  <si>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</si>
  <si>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</si>
  <si>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</si>
  <si>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</si>
  <si>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</si>
  <si>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</si>
  <si>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</si>
  <si>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</si>
  <si>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</si>
  <si>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</si>
  <si>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</si>
  <si>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</si>
  <si>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</si>
  <si>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</si>
  <si>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</si>
  <si>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</si>
  <si>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</si>
  <si>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</si>
  <si>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</si>
  <si>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</si>
  <si>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</si>
  <si>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</si>
  <si>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</si>
  <si>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</si>
  <si>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</si>
  <si>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</si>
  <si>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</si>
  <si>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</si>
  <si>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</si>
  <si>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</si>
  <si>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</si>
  <si>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</si>
  <si>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</si>
  <si>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</si>
  <si>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</si>
  <si>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</si>
  <si>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</si>
  <si>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</si>
  <si>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</si>
  <si>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</si>
  <si>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</si>
  <si>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</si>
  <si>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</si>
  <si>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</si>
  <si>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</si>
  <si>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</si>
  <si>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</si>
  <si>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</si>
  <si>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</si>
  <si>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</si>
  <si>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</si>
  <si>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</si>
  <si>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</si>
  <si>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</si>
  <si>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</si>
  <si>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</si>
  <si>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</si>
  <si>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</si>
  <si>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</si>
  <si>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</si>
  <si>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</si>
  <si>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</si>
  <si>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</si>
  <si>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</si>
  <si>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</si>
  <si>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</si>
  <si>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</si>
  <si>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</si>
  <si>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</si>
  <si>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</si>
  <si>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</si>
  <si>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</si>
  <si>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</si>
  <si>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</si>
  <si>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</si>
  <si>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</si>
  <si>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</si>
  <si>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</si>
  <si>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</si>
  <si>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</si>
  <si>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</si>
  <si>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</si>
  <si>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</si>
  <si>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</si>
  <si>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</si>
  <si>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</si>
  <si>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</si>
  <si>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</si>
  <si>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</si>
  <si>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</si>
  <si>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</si>
  <si>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</si>
  <si>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</si>
  <si>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</si>
  <si>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</si>
  <si>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</si>
  <si>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</si>
  <si>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</si>
  <si>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</si>
  <si>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</si>
  <si>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</si>
  <si>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</si>
  <si>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</si>
  <si>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</si>
  <si>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</si>
  <si>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</si>
  <si>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</si>
  <si>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</si>
  <si>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</si>
  <si>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</si>
  <si>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</si>
  <si>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</si>
  <si>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</si>
  <si>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</si>
  <si>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</si>
  <si>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</si>
  <si>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</si>
  <si>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</si>
  <si>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</si>
  <si>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</si>
  <si>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</si>
  <si>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</si>
  <si>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</si>
  <si>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</si>
  <si>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</si>
  <si>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</si>
  <si>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</si>
  <si>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</si>
  <si>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</si>
  <si>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</si>
  <si>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</si>
  <si>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</si>
  <si>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</si>
  <si>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</si>
  <si>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</si>
  <si>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</si>
  <si>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</si>
  <si>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</si>
  <si>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</si>
  <si>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</si>
  <si>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</si>
  <si>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</si>
  <si>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</si>
  <si>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</si>
  <si>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</si>
  <si>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</si>
  <si>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</si>
  <si>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</si>
  <si>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</si>
  <si>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</si>
  <si>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</si>
  <si>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</si>
  <si>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</si>
  <si>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</si>
  <si>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</si>
  <si>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</si>
  <si>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</si>
  <si>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</si>
  <si>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</si>
  <si>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</si>
  <si>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</si>
  <si>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</si>
  <si>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</si>
  <si>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</si>
  <si>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</si>
  <si>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</si>
  <si>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</si>
  <si>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</si>
  <si>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</si>
  <si>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</si>
  <si>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</si>
  <si>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</si>
  <si>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</si>
  <si>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</si>
  <si>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</si>
  <si>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</si>
  <si>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</si>
  <si>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</si>
  <si>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</si>
  <si>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</si>
  <si>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</si>
  <si>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</si>
  <si>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</si>
  <si>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</si>
  <si>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</si>
  <si>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</si>
  <si>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</si>
  <si>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</si>
  <si>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</si>
  <si>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</si>
  <si>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</si>
  <si>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</si>
  <si>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</si>
  <si>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</si>
  <si>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</si>
  <si>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</si>
  <si>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</si>
  <si>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</si>
  <si>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</si>
  <si>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</si>
  <si>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</si>
  <si>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</si>
  <si>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</si>
  <si>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</si>
  <si>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</si>
  <si>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</si>
  <si>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</si>
  <si>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</si>
  <si>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</si>
  <si>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</si>
  <si>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</si>
  <si>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</si>
  <si>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</si>
  <si>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</si>
  <si>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</si>
  <si>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</si>
  <si>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</si>
  <si>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</si>
  <si>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</si>
  <si>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</si>
  <si>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</si>
  <si>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</si>
  <si>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</si>
  <si>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</si>
  <si>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</si>
  <si>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</si>
  <si>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</si>
  <si>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</si>
  <si>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</si>
  <si>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</si>
  <si>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</si>
  <si>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</si>
  <si>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</si>
  <si>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</si>
  <si>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</si>
  <si>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</si>
  <si>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</si>
  <si>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</si>
  <si>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</si>
  <si>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</si>
  <si>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</si>
  <si>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</si>
  <si>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</si>
  <si>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</si>
  <si>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</si>
  <si>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</si>
  <si>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</si>
  <si>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</si>
  <si>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</si>
  <si>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</si>
  <si>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</si>
  <si>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</si>
  <si>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</si>
  <si>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</si>
  <si>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</si>
  <si>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</si>
  <si>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</si>
  <si>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</si>
  <si>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</si>
  <si>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</si>
  <si>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</si>
  <si>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</si>
  <si>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</si>
  <si>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</si>
  <si>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</si>
  <si>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</si>
  <si>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</si>
  <si>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</si>
  <si>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</si>
  <si>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</si>
  <si>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</si>
  <si>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</si>
  <si>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</si>
  <si>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</si>
  <si>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</si>
  <si>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</si>
  <si>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</si>
  <si>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</si>
  <si>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</si>
  <si>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</si>
  <si>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</si>
  <si>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</si>
  <si>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</si>
  <si>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</si>
  <si>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</si>
  <si>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</si>
  <si>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</si>
  <si>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</si>
  <si>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</si>
  <si>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</si>
  <si>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</si>
  <si>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</si>
  <si>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</si>
  <si>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</si>
  <si>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</si>
  <si>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</si>
  <si>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</si>
  <si>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</si>
  <si>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</si>
  <si>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</si>
  <si>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</si>
  <si>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</si>
  <si>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</si>
  <si>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</si>
  <si>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</si>
  <si>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</si>
  <si>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</si>
  <si>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</si>
  <si>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</si>
  <si>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</si>
  <si>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</si>
  <si>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</si>
  <si>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</si>
  <si>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</si>
  <si>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</si>
  <si>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</si>
  <si>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</si>
  <si>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</si>
  <si>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</si>
  <si>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</si>
  <si>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</si>
  <si>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</si>
  <si>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</si>
  <si>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</si>
  <si>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</si>
  <si>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</si>
  <si>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</si>
  <si>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</si>
  <si>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</si>
  <si>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</si>
  <si>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</si>
  <si>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</si>
  <si>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</si>
  <si>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</si>
  <si>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</si>
  <si>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</si>
  <si>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</si>
  <si>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</si>
  <si>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</si>
  <si>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</si>
  <si>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</si>
  <si>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</si>
  <si>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</si>
  <si>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</si>
  <si>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</si>
  <si>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</si>
  <si>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</si>
  <si>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</si>
  <si>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</si>
  <si>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</si>
  <si>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</si>
  <si>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</si>
  <si>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</si>
  <si>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</si>
  <si>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</si>
  <si>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</si>
  <si>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</si>
  <si>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</si>
  <si>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</si>
  <si>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</si>
  <si>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</si>
  <si>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</si>
  <si>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</si>
  <si>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</si>
  <si>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</si>
  <si>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</si>
  <si>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</si>
  <si>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</si>
  <si>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</si>
  <si>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</si>
  <si>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</si>
  <si>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</si>
  <si>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</si>
  <si>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</si>
  <si>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</si>
  <si>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</si>
  <si>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</si>
  <si>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</si>
  <si>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</si>
  <si>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</si>
  <si>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</si>
  <si>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</si>
  <si>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</si>
  <si>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</si>
  <si>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</si>
  <si>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</si>
  <si>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</si>
  <si>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</si>
  <si>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</si>
  <si>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</si>
  <si>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</si>
  <si>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</si>
  <si>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</si>
  <si>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</si>
  <si>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</si>
  <si>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</si>
  <si>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</si>
  <si>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</si>
  <si>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</si>
  <si>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</si>
  <si>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</si>
  <si>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</si>
  <si>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</si>
  <si>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</si>
  <si>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</si>
  <si>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</si>
  <si>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</si>
  <si>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</si>
  <si>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</si>
  <si>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</si>
  <si>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</si>
  <si>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</si>
  <si>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</si>
  <si>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</si>
  <si>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</si>
  <si>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</si>
  <si>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</si>
  <si>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</si>
  <si>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</si>
  <si>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</si>
  <si>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</si>
  <si>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</si>
  <si>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</si>
  <si>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</si>
  <si>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</si>
  <si>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</si>
  <si>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</si>
  <si>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</si>
  <si>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</si>
  <si>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</si>
  <si>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</si>
  <si>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</si>
  <si>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</si>
  <si>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</si>
  <si>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</si>
  <si>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</si>
  <si>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</si>
  <si>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</si>
  <si>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</si>
  <si>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</si>
  <si>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</si>
  <si>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</si>
  <si>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</si>
  <si>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</si>
  <si>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</si>
  <si>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</si>
  <si>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</si>
  <si>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</si>
  <si>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</si>
  <si>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</si>
  <si>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</si>
  <si>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</si>
  <si>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</si>
  <si>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</si>
  <si>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</si>
  <si>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</si>
  <si>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</si>
  <si>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</si>
  <si>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</si>
  <si>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</si>
  <si>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</si>
  <si>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</si>
  <si>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</si>
  <si>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</si>
  <si>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</si>
  <si>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</si>
  <si>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</si>
  <si>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</si>
  <si>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</si>
  <si>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</si>
  <si>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</si>
  <si>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</si>
  <si>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</si>
  <si>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</si>
  <si>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</si>
  <si>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</si>
  <si>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</si>
  <si>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</si>
  <si>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</si>
  <si>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</si>
  <si>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</si>
  <si>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</si>
  <si>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</si>
  <si>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</si>
  <si>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</si>
  <si>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</si>
  <si>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</si>
  <si>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</si>
  <si>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</si>
  <si>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</si>
  <si>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</si>
  <si>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</si>
  <si>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</si>
  <si>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</si>
  <si>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</si>
  <si>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</si>
  <si>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</si>
  <si>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</si>
  <si>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</si>
  <si>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</si>
  <si>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</si>
  <si>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</si>
  <si>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</si>
  <si>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</si>
  <si>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</si>
  <si>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</si>
  <si>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</si>
  <si>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</si>
  <si>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</si>
  <si>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</si>
  <si>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</si>
  <si>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</si>
  <si>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</si>
  <si>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</si>
  <si>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</si>
  <si>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</si>
  <si>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</si>
  <si>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</si>
  <si>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</si>
  <si>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</si>
  <si>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</si>
  <si>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</si>
  <si>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</si>
  <si>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</si>
  <si>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</si>
  <si>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</si>
  <si>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</si>
  <si>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</si>
  <si>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</si>
  <si>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</si>
  <si>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</si>
  <si>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</si>
  <si>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</si>
  <si>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</si>
  <si>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</si>
  <si>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</si>
  <si>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</si>
  <si>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</si>
  <si>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</si>
  <si>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</si>
  <si>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</si>
  <si>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</si>
  <si>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</si>
  <si>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</si>
  <si>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</si>
  <si>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</si>
  <si>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</si>
  <si>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</si>
  <si>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</si>
  <si>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</si>
  <si>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</si>
  <si>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</si>
  <si>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</si>
  <si>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</si>
  <si>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</si>
  <si>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</si>
  <si>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</si>
  <si>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</si>
  <si>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</si>
  <si>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</si>
  <si>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</si>
  <si>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</si>
  <si>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</si>
  <si>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</si>
  <si>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</si>
  <si>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</si>
  <si>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</si>
  <si>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</si>
  <si>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</si>
  <si>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</si>
  <si>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</si>
  <si>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</si>
  <si>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</si>
  <si>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</si>
  <si>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</si>
  <si>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</si>
  <si>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</si>
  <si>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</si>
  <si>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</si>
  <si>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</si>
  <si>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</si>
  <si>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</si>
  <si>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</si>
  <si>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</si>
  <si>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</si>
  <si>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</si>
  <si>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</si>
  <si>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</si>
  <si>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</si>
  <si>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</si>
  <si>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</si>
  <si>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</si>
  <si>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</si>
  <si>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</si>
  <si>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</si>
  <si>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</si>
  <si>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</si>
  <si>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</si>
  <si>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</si>
  <si>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</si>
  <si>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</si>
  <si>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</si>
  <si>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</si>
  <si>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</si>
  <si>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</si>
  <si>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</si>
  <si>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</si>
  <si>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</si>
  <si>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</si>
  <si>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</si>
  <si>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</si>
  <si>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</si>
  <si>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</si>
  <si>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</si>
  <si>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</si>
  <si>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</si>
  <si>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</si>
  <si>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</si>
  <si>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</si>
  <si>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</si>
  <si>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</si>
  <si>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</si>
  <si>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</si>
  <si>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</si>
  <si>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</si>
  <si>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</si>
  <si>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</si>
  <si>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</si>
  <si>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</si>
  <si>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</si>
  <si>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</si>
  <si>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</si>
  <si>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</si>
  <si>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</si>
  <si>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</si>
  <si>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</si>
  <si>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</si>
  <si>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</si>
  <si>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</si>
  <si>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</si>
  <si>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</si>
  <si>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</si>
  <si>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</si>
  <si>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</si>
  <si>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</si>
  <si>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</si>
  <si>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</si>
  <si>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</si>
  <si>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</si>
  <si>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</si>
  <si>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</si>
  <si>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</si>
  <si>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</si>
  <si>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</si>
  <si>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</si>
  <si>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</si>
  <si>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</si>
  <si>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</si>
  <si>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</si>
  <si>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</si>
  <si>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</si>
  <si>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</si>
  <si>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</si>
  <si>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</si>
  <si>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</si>
  <si>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</si>
  <si>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</si>
  <si>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</si>
  <si>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</si>
  <si>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</si>
  <si>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</si>
  <si>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</si>
  <si>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</si>
  <si>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</si>
  <si>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</si>
  <si>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</si>
  <si>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</si>
  <si>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</si>
  <si>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</si>
  <si>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</si>
  <si>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</si>
  <si>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</si>
  <si>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</si>
  <si>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</si>
  <si>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</si>
  <si>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</si>
  <si>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</si>
  <si>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</si>
  <si>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</si>
  <si>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</si>
  <si>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</si>
  <si>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</si>
  <si>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</si>
  <si>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</si>
  <si>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</si>
  <si>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</si>
  <si>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</si>
  <si>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</si>
  <si>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</si>
  <si>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</si>
  <si>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</si>
  <si>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</si>
  <si>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</si>
  <si>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</si>
  <si>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</si>
  <si>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</si>
  <si>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</si>
  <si>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</si>
  <si>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</si>
  <si>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</si>
  <si>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</si>
  <si>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</si>
  <si>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</si>
  <si>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</si>
  <si>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</si>
  <si>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</si>
  <si>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</si>
  <si>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</si>
  <si>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</si>
  <si>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</si>
  <si>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</si>
  <si>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</si>
  <si>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</si>
  <si>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</si>
  <si>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</si>
  <si>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</si>
  <si>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</si>
  <si>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</si>
  <si>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</si>
  <si>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</si>
  <si>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</si>
  <si>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</si>
  <si>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</si>
  <si>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</si>
  <si>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</si>
  <si>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</si>
  <si>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</si>
  <si>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</si>
  <si>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</si>
  <si>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</si>
  <si>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</si>
  <si>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</si>
  <si>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</si>
  <si>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</si>
  <si>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</si>
  <si>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</si>
  <si>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</si>
  <si>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</si>
  <si>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</si>
  <si>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</si>
  <si>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</si>
  <si>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</si>
  <si>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</si>
  <si>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</si>
  <si>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</si>
  <si>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</si>
  <si>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</si>
  <si>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</si>
  <si>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</si>
  <si>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</si>
  <si>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</si>
  <si>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</si>
  <si>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</si>
  <si>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</si>
  <si>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</si>
  <si>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</si>
  <si>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</si>
  <si>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</si>
  <si>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</si>
  <si>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</si>
  <si>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</si>
  <si>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</si>
  <si>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</si>
  <si>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</si>
  <si>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</si>
  <si>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</si>
  <si>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</si>
  <si>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</si>
  <si>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</si>
  <si>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</si>
  <si>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</si>
  <si>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</si>
  <si>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</si>
  <si>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</si>
  <si>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</si>
  <si>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</si>
  <si>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</si>
  <si>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</si>
  <si>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</si>
  <si>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</si>
  <si>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</si>
  <si>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</si>
  <si>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</si>
  <si>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</si>
  <si>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</si>
  <si>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</si>
  <si>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</si>
  <si>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</si>
  <si>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</si>
  <si>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</si>
  <si>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</si>
  <si>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</si>
  <si>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</si>
  <si>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</si>
  <si>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</si>
  <si>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</si>
  <si>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</si>
  <si>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</si>
  <si>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</si>
  <si>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</si>
  <si>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</si>
  <si>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</si>
  <si>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</si>
  <si>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</si>
  <si>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</si>
  <si>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</si>
  <si>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</si>
  <si>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</si>
  <si>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</si>
  <si>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</si>
  <si>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</si>
  <si>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</si>
  <si>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</si>
  <si>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</si>
  <si>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</si>
  <si>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</si>
  <si>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</si>
  <si>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</si>
  <si>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</si>
  <si>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</si>
  <si>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</si>
  <si>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</si>
  <si>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</si>
  <si>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</si>
  <si>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</si>
  <si>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</si>
  <si>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</si>
  <si>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</si>
  <si>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</si>
  <si>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</si>
  <si>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</si>
  <si>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</si>
  <si>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</si>
  <si>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</si>
  <si>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</si>
  <si>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</si>
  <si>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</si>
  <si>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</si>
  <si>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</si>
  <si>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</si>
  <si>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</si>
  <si>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</si>
  <si>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</si>
  <si>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</si>
  <si>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</si>
  <si>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</si>
  <si>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</si>
  <si>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</si>
  <si>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</si>
  <si>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</si>
  <si>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</si>
  <si>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</si>
  <si>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</si>
  <si>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</si>
  <si>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</si>
  <si>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</si>
  <si>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</si>
  <si>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</si>
  <si>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</si>
  <si>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</si>
  <si>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</si>
  <si>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</si>
  <si>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</si>
  <si>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</si>
  <si>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</si>
  <si>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</si>
  <si>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</si>
  <si>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</si>
  <si>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</si>
  <si>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</si>
  <si>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</si>
  <si>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</si>
  <si>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</si>
  <si>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</si>
  <si>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</si>
  <si>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</si>
  <si>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</si>
  <si>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</si>
  <si>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</si>
  <si>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</si>
  <si>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</si>
  <si>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</si>
  <si>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</si>
  <si>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</si>
  <si>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</si>
  <si>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</si>
  <si>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</si>
  <si>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</si>
  <si>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</si>
  <si>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</si>
  <si>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</si>
  <si>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</si>
  <si>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</si>
  <si>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</si>
  <si>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</si>
  <si>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</si>
  <si>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</si>
  <si>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</si>
  <si>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</si>
  <si>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</si>
  <si>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</si>
  <si>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</si>
  <si>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</si>
  <si>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</si>
  <si>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</si>
  <si>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</si>
  <si>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</si>
  <si>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</si>
  <si>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</si>
  <si>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</si>
  <si>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</si>
  <si>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</si>
  <si>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</si>
  <si>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</si>
  <si>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</si>
  <si>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</si>
  <si>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</si>
  <si>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</si>
  <si>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</si>
  <si>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</si>
  <si>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</si>
  <si>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</si>
  <si>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</si>
  <si>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</si>
  <si>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</si>
  <si>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</si>
  <si>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</si>
  <si>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</si>
  <si>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</si>
  <si>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</si>
  <si>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</si>
  <si>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</si>
  <si>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</si>
  <si>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</si>
  <si>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</si>
  <si>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</si>
  <si>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</si>
  <si>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</si>
  <si>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</si>
  <si>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</si>
  <si>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</si>
  <si>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</si>
  <si>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</si>
  <si>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</si>
  <si>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</si>
  <si>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</si>
  <si>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</si>
  <si>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</si>
  <si>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</si>
  <si>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</si>
  <si>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</si>
  <si>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</si>
  <si>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</si>
  <si>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</si>
  <si>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</si>
  <si>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</si>
  <si>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</si>
  <si>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</si>
  <si>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</si>
  <si>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</si>
  <si>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</si>
  <si>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</si>
  <si>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</si>
  <si>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</si>
  <si>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</si>
  <si>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</si>
  <si>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</si>
  <si>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</si>
  <si>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</si>
  <si>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</si>
  <si>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</si>
  <si>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</si>
  <si>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</si>
  <si>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</si>
  <si>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</si>
  <si>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</si>
  <si>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</si>
  <si>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</si>
  <si>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</si>
  <si>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</si>
  <si>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</si>
  <si>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</si>
  <si>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</si>
  <si>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</si>
  <si>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</si>
  <si>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</si>
  <si>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</si>
  <si>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</si>
  <si>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</si>
  <si>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</si>
  <si>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</si>
  <si>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</si>
  <si>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</si>
  <si>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</si>
  <si>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</si>
  <si>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</si>
  <si>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</si>
  <si>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</si>
  <si>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</si>
  <si>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</si>
  <si>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</si>
  <si>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</si>
  <si>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</si>
  <si>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</si>
  <si>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</si>
  <si>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</si>
  <si>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</si>
  <si>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</si>
  <si>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</si>
  <si>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</si>
  <si>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</si>
  <si>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</si>
  <si>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</si>
  <si>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</si>
  <si>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</si>
  <si>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</si>
  <si>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</si>
  <si>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</si>
  <si>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</si>
  <si>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</si>
  <si>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</si>
  <si>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</si>
  <si>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</si>
  <si>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</si>
  <si>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</si>
  <si>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</si>
  <si>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</si>
  <si>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</si>
  <si>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</si>
  <si>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</si>
  <si>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</si>
  <si>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</si>
  <si>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</si>
  <si>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</si>
  <si>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</si>
  <si>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</si>
  <si>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</si>
  <si>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</si>
  <si>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</si>
  <si>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</si>
  <si>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</si>
  <si>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</si>
  <si>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</si>
  <si>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</si>
  <si>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</si>
  <si>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</si>
  <si>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</si>
  <si>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</si>
  <si>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</si>
  <si>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</si>
  <si>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</si>
  <si>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</si>
  <si>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</si>
  <si>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</si>
  <si>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</si>
  <si>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</si>
  <si>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</si>
  <si>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</si>
  <si>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</si>
  <si>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</si>
  <si>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</si>
  <si>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</si>
  <si>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</si>
  <si>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</si>
  <si>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</si>
  <si>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</si>
  <si>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</si>
  <si>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</si>
  <si>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</si>
  <si>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</si>
  <si>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</si>
  <si>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</si>
  <si>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</si>
  <si>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</si>
  <si>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</si>
  <si>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</si>
  <si>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</si>
  <si>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</si>
  <si>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</si>
  <si>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</si>
  <si>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</si>
  <si>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</si>
  <si>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</si>
  <si>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</si>
  <si>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</si>
  <si>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</si>
  <si>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</si>
  <si>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</si>
  <si>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</si>
  <si>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</si>
  <si>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</si>
  <si>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</si>
  <si>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</si>
  <si>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</si>
  <si>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</si>
  <si>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</si>
  <si>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</si>
  <si>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</si>
  <si>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</si>
  <si>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</si>
  <si>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</si>
  <si>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</si>
  <si>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</si>
  <si>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</si>
  <si>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</si>
  <si>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</si>
  <si>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</si>
  <si>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</si>
  <si>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</si>
  <si>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</si>
  <si>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</si>
  <si>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</si>
  <si>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</si>
  <si>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</si>
  <si>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</si>
  <si>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</si>
  <si>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</si>
  <si>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</si>
  <si>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</si>
  <si>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</si>
  <si>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</si>
  <si>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</si>
  <si>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</si>
  <si>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</si>
  <si>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</si>
  <si>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</si>
  <si>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</si>
  <si>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</si>
  <si>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</si>
  <si>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</si>
  <si>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</si>
  <si>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</si>
  <si>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</si>
  <si>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</si>
  <si>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</si>
  <si>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</si>
  <si>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</si>
  <si>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</si>
  <si>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</si>
  <si>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</si>
  <si>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</si>
  <si>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</si>
  <si>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</si>
  <si>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</si>
  <si>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</si>
  <si>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</si>
  <si>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</si>
  <si>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</si>
  <si>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</si>
  <si>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</si>
  <si>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</si>
  <si>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</si>
  <si>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</si>
  <si>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</si>
  <si>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</si>
  <si>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</si>
  <si>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</si>
  <si>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</si>
  <si>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</si>
  <si>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</si>
  <si>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</si>
  <si>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</si>
  <si>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</si>
  <si>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</si>
  <si>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</si>
  <si>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</si>
  <si>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</si>
  <si>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</si>
  <si>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</si>
  <si>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</si>
  <si>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</si>
  <si>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</si>
  <si>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</si>
  <si>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</si>
  <si>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</si>
  <si>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</si>
  <si>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</si>
  <si>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</si>
  <si>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</si>
  <si>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</si>
  <si>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</si>
  <si>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</si>
  <si>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</si>
  <si>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</si>
  <si>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</si>
  <si>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</si>
  <si>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</si>
  <si>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</si>
  <si>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</si>
  <si>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</si>
  <si>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</si>
  <si>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</si>
  <si>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</si>
  <si>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</si>
  <si>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</si>
  <si>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</si>
  <si>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</si>
  <si>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</si>
  <si>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</si>
  <si>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</si>
  <si>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</si>
  <si>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</si>
  <si>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</si>
  <si>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</si>
  <si>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</si>
  <si>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</si>
  <si>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</si>
  <si>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</si>
  <si>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</si>
  <si>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</si>
  <si>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</si>
  <si>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</si>
  <si>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</si>
  <si>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</si>
  <si>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</si>
  <si>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</si>
  <si>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</si>
  <si>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</si>
  <si>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</si>
  <si>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</si>
  <si>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</si>
  <si>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</si>
  <si>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</si>
  <si>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</si>
  <si>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</si>
  <si>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</si>
  <si>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</si>
  <si>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</si>
  <si>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</si>
  <si>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</si>
  <si>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</si>
  <si>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</si>
  <si>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</si>
  <si>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</si>
  <si>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</si>
  <si>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</si>
  <si>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</si>
  <si>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</si>
  <si>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</si>
  <si>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</si>
  <si>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</si>
  <si>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</si>
  <si>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</si>
  <si>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</si>
  <si>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</si>
  <si>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</si>
  <si>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</si>
  <si>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</si>
  <si>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</si>
  <si>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</si>
  <si>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</si>
  <si>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</si>
  <si>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</si>
  <si>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</si>
  <si>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</si>
  <si>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</si>
  <si>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</si>
  <si>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</si>
  <si>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</si>
  <si>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</si>
  <si>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</si>
  <si>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</si>
  <si>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</si>
  <si>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</si>
  <si>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</si>
  <si>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</si>
  <si>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</si>
  <si>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</si>
  <si>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</si>
  <si>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</si>
  <si>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</si>
  <si>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</si>
  <si>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</si>
  <si>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</si>
  <si>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</si>
  <si>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</si>
  <si>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</si>
  <si>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</si>
  <si>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</si>
  <si>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</si>
  <si>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</si>
  <si>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</si>
  <si>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</si>
  <si>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</si>
  <si>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</si>
  <si>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</si>
  <si>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</si>
  <si>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</si>
  <si>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</si>
  <si>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</si>
  <si>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</si>
  <si>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</si>
  <si>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</si>
  <si>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</si>
  <si>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</si>
  <si>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</si>
  <si>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</si>
  <si>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</si>
  <si>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</si>
  <si>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</si>
  <si>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</si>
  <si>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</si>
  <si>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</si>
  <si>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</si>
  <si>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</si>
  <si>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</si>
  <si>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</si>
  <si>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</si>
  <si>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</si>
  <si>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</si>
  <si>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</si>
  <si>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</si>
  <si>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</si>
  <si>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</si>
  <si>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</si>
  <si>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</si>
  <si>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</si>
  <si>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</si>
  <si>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</si>
  <si>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</si>
  <si>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</si>
  <si>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</si>
  <si>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</si>
  <si>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</si>
  <si>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</si>
  <si>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</si>
  <si>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</si>
  <si>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</si>
  <si>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</si>
  <si>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</si>
  <si>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</si>
  <si>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</si>
  <si>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</si>
  <si>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</si>
  <si>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</si>
  <si>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</si>
  <si>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</si>
  <si>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</si>
  <si>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</si>
  <si>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</si>
  <si>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</si>
  <si>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</si>
  <si>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</si>
  <si>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</si>
  <si>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</si>
  <si>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</si>
  <si>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</si>
  <si>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</si>
  <si>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</si>
  <si>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</si>
  <si>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</si>
  <si>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</si>
  <si>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</si>
  <si>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</si>
  <si>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</si>
  <si>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</si>
  <si>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</si>
  <si>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</si>
  <si>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</si>
  <si>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</si>
  <si>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</si>
  <si>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</si>
  <si>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</si>
  <si>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</si>
  <si>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</si>
  <si>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</si>
  <si>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</si>
  <si>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</si>
  <si>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</si>
  <si>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</si>
  <si>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</si>
  <si>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</si>
  <si>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</si>
  <si>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</si>
  <si>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</si>
  <si>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</si>
  <si>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</si>
  <si>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</si>
  <si>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</si>
  <si>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</si>
  <si>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</si>
  <si>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</si>
  <si>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</si>
  <si>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</si>
  <si>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</si>
  <si>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</si>
  <si>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</si>
  <si>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</si>
  <si>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</si>
  <si>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</si>
  <si>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</si>
  <si>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</si>
  <si>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</si>
  <si>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</si>
  <si>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</si>
  <si>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</si>
  <si>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</si>
  <si>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</si>
  <si>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</si>
  <si>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</si>
  <si>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</si>
  <si>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</si>
  <si>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</si>
  <si>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</si>
  <si>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</si>
  <si>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</si>
  <si>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</si>
  <si>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</si>
  <si>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</si>
  <si>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</si>
  <si>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</si>
  <si>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</si>
  <si>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</si>
  <si>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</si>
  <si>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</si>
  <si>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</si>
  <si>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</si>
  <si>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</si>
  <si>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</si>
  <si>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</si>
  <si>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</si>
  <si>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</si>
  <si>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</si>
  <si>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</si>
  <si>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</si>
  <si>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</si>
  <si>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</si>
  <si>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</si>
  <si>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</si>
  <si>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</si>
  <si>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</si>
  <si>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</si>
  <si>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</si>
  <si>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</si>
  <si>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</si>
  <si>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</si>
  <si>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</si>
  <si>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</si>
  <si>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</si>
  <si>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</si>
  <si>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</si>
  <si>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</si>
  <si>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</si>
  <si>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</si>
  <si>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</si>
  <si>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</si>
  <si>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</si>
  <si>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</si>
  <si>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</si>
  <si>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</si>
  <si>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</si>
  <si>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</si>
  <si>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</si>
  <si>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</si>
  <si>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</si>
  <si>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</si>
  <si>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</si>
  <si>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</si>
  <si>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</si>
  <si>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</si>
  <si>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</si>
  <si>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</si>
  <si>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</si>
  <si>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</si>
  <si>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</si>
  <si>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</si>
  <si>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</si>
  <si>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</si>
  <si>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</si>
  <si>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</si>
  <si>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</si>
  <si>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</si>
  <si>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</si>
  <si>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</si>
  <si>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</si>
  <si>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</si>
  <si>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</si>
  <si>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</si>
  <si>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</si>
  <si>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</si>
  <si>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</si>
  <si>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</si>
  <si>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</si>
  <si>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</si>
  <si>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</si>
  <si>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</si>
  <si>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</si>
  <si>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</si>
  <si>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</si>
  <si>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</si>
  <si>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</si>
  <si>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</si>
  <si>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</si>
  <si>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</si>
  <si>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</si>
  <si>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</si>
  <si>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</si>
  <si>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</si>
  <si>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</si>
  <si>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</si>
  <si>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</si>
  <si>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</si>
  <si>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</si>
  <si>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</si>
  <si>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</si>
  <si>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</si>
  <si>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</si>
  <si>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</si>
  <si>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</si>
  <si>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</si>
  <si>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</si>
  <si>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</si>
  <si>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</si>
  <si>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</si>
  <si>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</si>
  <si>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</si>
  <si>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</si>
  <si>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</si>
  <si>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</si>
  <si>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</si>
  <si>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</si>
  <si>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</si>
  <si>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</si>
  <si>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</si>
  <si>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</si>
  <si>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</si>
  <si>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</si>
  <si>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</si>
  <si>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</si>
  <si>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</si>
  <si>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</si>
  <si>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</si>
  <si>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</si>
  <si>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</si>
  <si>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</si>
  <si>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</si>
  <si>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</si>
  <si>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</si>
  <si>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</si>
  <si>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</si>
  <si>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</si>
  <si>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</si>
  <si>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</si>
  <si>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</si>
  <si>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</si>
  <si>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</si>
  <si>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</si>
  <si>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</si>
  <si>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</si>
  <si>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</si>
  <si>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</si>
  <si>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</si>
  <si>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</si>
  <si>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</si>
  <si>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</si>
  <si>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</si>
  <si>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</si>
  <si>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</si>
  <si>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</si>
  <si>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</si>
  <si>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</si>
  <si>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</si>
  <si>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</si>
  <si>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</si>
  <si>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</si>
  <si>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</si>
  <si>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</si>
  <si>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</si>
  <si>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</si>
  <si>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</si>
  <si>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</si>
  <si>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</si>
  <si>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</si>
  <si>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</si>
  <si>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</si>
  <si>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</si>
  <si>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</si>
  <si>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</si>
  <si>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</si>
  <si>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</si>
  <si>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</si>
  <si>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</si>
  <si>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</si>
  <si>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</si>
  <si>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</si>
  <si>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</si>
  <si>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</si>
  <si>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</si>
  <si>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</si>
  <si>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</si>
  <si>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</si>
  <si>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</si>
  <si>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</si>
  <si>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</si>
  <si>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</si>
  <si>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</si>
  <si>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</si>
  <si>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</si>
  <si>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</si>
  <si>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</si>
  <si>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</si>
  <si>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</si>
  <si>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</si>
  <si>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</si>
  <si>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</si>
  <si>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</si>
  <si>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</si>
  <si>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</si>
  <si>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</si>
  <si>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</si>
  <si>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</si>
  <si>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</si>
  <si>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</si>
  <si>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</si>
  <si>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</si>
  <si>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</si>
  <si>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</si>
  <si>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</si>
  <si>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</si>
  <si>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</si>
  <si>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</si>
  <si>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</si>
  <si>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</si>
  <si>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</si>
  <si>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</si>
  <si>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</si>
  <si>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</si>
  <si>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</si>
  <si>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</si>
  <si>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</si>
  <si>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</si>
  <si>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</si>
  <si>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</si>
  <si>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</si>
  <si>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</si>
  <si>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</si>
  <si>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</si>
  <si>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</si>
  <si>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</si>
  <si>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</si>
  <si>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</si>
  <si>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</si>
  <si>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</si>
  <si>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</si>
  <si>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</si>
  <si>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</si>
  <si>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</si>
  <si>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</si>
  <si>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</si>
  <si>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</si>
  <si>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</si>
  <si>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</si>
  <si>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</si>
  <si>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</si>
  <si>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</si>
  <si>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</si>
  <si>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</si>
  <si>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</si>
  <si>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</si>
  <si>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</si>
  <si>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</si>
  <si>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</si>
  <si>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</si>
  <si>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</si>
  <si>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</si>
  <si>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</si>
  <si>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</si>
  <si>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</si>
  <si>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</si>
  <si>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</si>
  <si>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</si>
  <si>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</si>
  <si>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</si>
  <si>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</si>
  <si>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</si>
  <si>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</si>
  <si>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</si>
  <si>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</si>
  <si>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</si>
  <si>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</si>
  <si>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</si>
  <si>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</si>
  <si>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</si>
  <si>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</si>
  <si>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</si>
  <si>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</si>
  <si>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</si>
  <si>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</si>
  <si>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</si>
  <si>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</si>
  <si>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</si>
  <si>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</si>
  <si>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</si>
  <si>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</si>
  <si>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</si>
  <si>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</si>
  <si>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</si>
  <si>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</si>
  <si>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</si>
  <si>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</si>
  <si>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</si>
  <si>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</si>
  <si>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</si>
  <si>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</si>
  <si>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</si>
  <si>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</si>
  <si>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</si>
  <si>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</si>
  <si>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</si>
  <si>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</si>
  <si>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</si>
  <si>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</si>
  <si>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</si>
  <si>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</si>
  <si>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</si>
  <si>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</si>
  <si>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</si>
  <si>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</si>
  <si>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</si>
  <si>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</si>
  <si>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</si>
  <si>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</si>
  <si>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</si>
  <si>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</si>
  <si>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</si>
  <si>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</si>
  <si>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</si>
  <si>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</si>
  <si>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</si>
  <si>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</si>
  <si>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</si>
  <si>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</si>
  <si>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</si>
  <si>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</si>
  <si>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</si>
  <si>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</si>
  <si>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</si>
  <si>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</si>
  <si>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</si>
  <si>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</si>
  <si>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</si>
  <si>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</si>
  <si>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</si>
  <si>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</si>
  <si>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</si>
  <si>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</si>
  <si>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</si>
  <si>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</si>
  <si>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</si>
  <si>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</si>
  <si>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</si>
  <si>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</si>
  <si>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</si>
  <si>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</si>
  <si>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</si>
  <si>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</si>
  <si>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</si>
  <si>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</si>
  <si>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</si>
  <si>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</si>
  <si>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</si>
  <si>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</si>
  <si>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</si>
  <si>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</si>
  <si>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</si>
  <si>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</si>
  <si>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</si>
  <si>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</si>
  <si>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</si>
  <si>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</si>
  <si>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</si>
  <si>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</si>
  <si>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</si>
  <si>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</si>
  <si>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</si>
  <si>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</si>
  <si>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</si>
  <si>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</si>
  <si>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</si>
  <si>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</si>
  <si>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</si>
  <si>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</si>
  <si>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</si>
  <si>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</si>
  <si>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</si>
  <si>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</si>
  <si>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</si>
  <si>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</si>
  <si>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</si>
  <si>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</si>
  <si>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</si>
  <si>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</si>
  <si>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</si>
  <si>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</si>
  <si>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</si>
  <si>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</si>
  <si>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</si>
  <si>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</si>
  <si>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</si>
  <si>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</si>
  <si>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</si>
  <si>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</si>
  <si>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</si>
  <si>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</si>
  <si>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</si>
  <si>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</si>
  <si>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</si>
  <si>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</si>
  <si>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</si>
  <si>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</si>
  <si>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</si>
  <si>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</si>
  <si>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</si>
  <si>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</si>
  <si>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</si>
  <si>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</si>
  <si>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</si>
  <si>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</si>
  <si>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</si>
  <si>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</si>
  <si>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</si>
  <si>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</si>
  <si>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</si>
  <si>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</si>
  <si>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</si>
  <si>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</si>
  <si>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</si>
  <si>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</si>
  <si>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</si>
  <si>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</si>
  <si>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</si>
  <si>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</si>
  <si>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</si>
  <si>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</si>
  <si>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</si>
  <si>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</si>
  <si>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</si>
  <si>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</si>
  <si>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</si>
  <si>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</si>
  <si>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</si>
  <si>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</si>
  <si>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</si>
  <si>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</si>
  <si>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</si>
  <si>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</si>
  <si>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</si>
  <si>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</si>
  <si>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</si>
  <si>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</si>
  <si>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</si>
  <si>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</si>
  <si>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</si>
  <si>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</si>
  <si>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</si>
  <si>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</si>
  <si>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</si>
  <si>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</si>
  <si>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</si>
  <si>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</si>
  <si>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</si>
  <si>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</si>
  <si>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</si>
  <si>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</si>
  <si>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</si>
  <si>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</si>
  <si>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</si>
  <si>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</si>
  <si>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</si>
  <si>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</si>
  <si>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</si>
  <si>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</si>
  <si>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</si>
  <si>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</si>
  <si>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</si>
  <si>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</si>
  <si>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</si>
  <si>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</si>
  <si>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</si>
  <si>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</si>
  <si>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</si>
  <si>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</si>
  <si>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</si>
  <si>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</si>
  <si>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</si>
  <si>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</si>
  <si>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</si>
  <si>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</si>
  <si>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</si>
  <si>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</si>
  <si>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</si>
  <si>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</si>
  <si>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</si>
  <si>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</si>
  <si>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</si>
  <si>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</si>
  <si>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</si>
  <si>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</si>
  <si>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</si>
  <si>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</si>
  <si>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</si>
  <si>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</si>
  <si>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</si>
  <si>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</si>
  <si>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</si>
  <si>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</si>
  <si>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</si>
  <si>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</si>
  <si>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</si>
  <si>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</si>
  <si>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</si>
  <si>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</si>
  <si>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</si>
  <si>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</si>
  <si>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</si>
  <si>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</si>
  <si>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</si>
  <si>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</si>
  <si>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</si>
  <si>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</si>
  <si>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</si>
  <si>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</si>
  <si>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</si>
  <si>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</si>
  <si>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</si>
  <si>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</si>
  <si>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</si>
  <si>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</si>
  <si>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</si>
  <si>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</si>
  <si>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</si>
  <si>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</si>
  <si>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</si>
  <si>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</si>
  <si>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</si>
  <si>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</si>
  <si>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</si>
  <si>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</si>
  <si>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</si>
  <si>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</si>
  <si>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</si>
  <si>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</si>
  <si>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</si>
  <si>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</si>
  <si>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</si>
  <si>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</si>
  <si>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</si>
  <si>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</si>
  <si>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</si>
  <si>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</si>
  <si>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</si>
  <si>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</si>
  <si>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</si>
  <si>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</si>
  <si>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</si>
  <si>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</si>
  <si>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</si>
  <si>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</si>
  <si>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</si>
  <si>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</si>
  <si>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</si>
  <si>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</si>
  <si>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</si>
  <si>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</si>
  <si>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</si>
  <si>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</si>
  <si>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</si>
  <si>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</si>
  <si>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</si>
  <si>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</si>
  <si>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</si>
  <si>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</si>
  <si>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</si>
  <si>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</si>
  <si>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</si>
  <si>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</si>
  <si>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</si>
  <si>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</si>
  <si>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</si>
  <si>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</si>
  <si>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</si>
  <si>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</si>
  <si>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</si>
  <si>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</si>
  <si>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</si>
  <si>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</si>
  <si>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</si>
  <si>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</si>
  <si>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</si>
  <si>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</si>
  <si>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</si>
  <si>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</si>
  <si>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</si>
  <si>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</si>
  <si>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</si>
  <si>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</si>
  <si>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</si>
  <si>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</si>
  <si>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</si>
  <si>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</si>
  <si>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</si>
  <si>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</si>
  <si>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</si>
  <si>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</si>
  <si>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</si>
  <si>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</si>
  <si>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</si>
  <si>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</si>
  <si>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</si>
  <si>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</si>
  <si>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</si>
  <si>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</si>
  <si>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</si>
  <si>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</si>
  <si>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</si>
  <si>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</si>
  <si>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</si>
  <si>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</si>
  <si>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</si>
  <si>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</si>
  <si>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</si>
  <si>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</si>
  <si>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</si>
  <si>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</si>
  <si>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</si>
  <si>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</si>
  <si>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</si>
  <si>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</si>
  <si>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</si>
  <si>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</si>
  <si>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</si>
  <si>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</si>
  <si>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</si>
  <si>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</si>
  <si>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</si>
  <si>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</si>
  <si>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</si>
  <si>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</si>
  <si>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</si>
  <si>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</si>
  <si>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</si>
  <si>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</si>
  <si>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</si>
  <si>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</si>
  <si>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</si>
  <si>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</si>
  <si>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</si>
  <si>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</si>
  <si>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</si>
  <si>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</si>
  <si>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</si>
  <si>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</si>
  <si>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</si>
  <si>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</si>
  <si>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</si>
  <si>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</si>
  <si>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</si>
  <si>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</si>
  <si>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</si>
  <si>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</si>
  <si>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</si>
  <si>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</si>
  <si>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</si>
  <si>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</si>
  <si>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</si>
  <si>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</si>
  <si>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</si>
  <si>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</si>
  <si>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</si>
  <si>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</si>
  <si>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</si>
  <si>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</si>
  <si>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</si>
  <si>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</si>
  <si>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</si>
  <si>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</si>
  <si>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</si>
  <si>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</si>
  <si>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</si>
  <si>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</si>
  <si>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</si>
  <si>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</si>
  <si>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</si>
  <si>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</si>
  <si>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</si>
  <si>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</si>
  <si>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</si>
  <si>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</si>
  <si>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</si>
  <si>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</si>
  <si>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</si>
  <si>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</si>
  <si>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</si>
  <si>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</si>
  <si>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</si>
  <si>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</si>
  <si>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</si>
  <si>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</si>
  <si>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</si>
  <si>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</si>
  <si>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</si>
  <si>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</si>
  <si>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</si>
  <si>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</si>
  <si>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</si>
  <si>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</si>
  <si>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</si>
  <si>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</si>
  <si>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</si>
  <si>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</si>
  <si>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</si>
  <si>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</si>
  <si>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</si>
  <si>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</si>
  <si>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</si>
  <si>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</si>
  <si>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</si>
  <si>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</si>
  <si>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</si>
  <si>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</si>
  <si>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</si>
  <si>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</si>
  <si>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</si>
  <si>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</si>
  <si>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</si>
  <si>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</si>
  <si>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</si>
  <si>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</si>
  <si>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</si>
  <si>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</si>
  <si>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</si>
  <si>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</si>
  <si>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</si>
  <si>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</si>
  <si>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</si>
  <si>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</si>
  <si>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</si>
  <si>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</si>
  <si>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</si>
  <si>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</si>
  <si>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</si>
  <si>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</si>
  <si>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</si>
  <si>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</si>
  <si>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</si>
  <si>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</si>
  <si>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</si>
  <si>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</si>
  <si>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</si>
  <si>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</si>
  <si>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</si>
  <si>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</si>
  <si>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</si>
  <si>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</si>
  <si>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</si>
  <si>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</si>
  <si>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</si>
  <si>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</si>
  <si>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</si>
  <si>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</si>
  <si>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</si>
  <si>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</si>
  <si>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</si>
  <si>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</si>
  <si>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</si>
  <si>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</si>
  <si>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</si>
  <si>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</si>
  <si>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</si>
  <si>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</si>
  <si>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</si>
  <si>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</si>
  <si>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</si>
  <si>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</si>
  <si>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</si>
  <si>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</si>
  <si>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</si>
  <si>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</si>
  <si>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</si>
  <si>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</si>
  <si>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</si>
  <si>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</si>
  <si>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</si>
  <si>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</si>
  <si>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</si>
  <si>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</si>
  <si>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</si>
  <si>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</si>
  <si>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</si>
  <si>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</si>
  <si>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</si>
  <si>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</si>
  <si>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</si>
  <si>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</si>
  <si>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</si>
  <si>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</si>
  <si>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</si>
  <si>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</si>
  <si>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</si>
  <si>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</si>
  <si>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</si>
  <si>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</si>
  <si>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</si>
  <si>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</si>
  <si>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</si>
  <si>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</si>
  <si>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</si>
  <si>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</si>
  <si>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</si>
  <si>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</si>
  <si>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</si>
  <si>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</si>
  <si>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</si>
  <si>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</si>
  <si>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</si>
  <si>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</si>
  <si>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</si>
  <si>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</si>
  <si>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</si>
  <si>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</si>
  <si>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</si>
  <si>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</si>
  <si>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</si>
  <si>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</si>
  <si>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</si>
  <si>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</si>
  <si>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</si>
  <si>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</si>
  <si>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</si>
  <si>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</si>
  <si>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</si>
  <si>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</si>
  <si>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</si>
  <si>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</si>
  <si>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</si>
  <si>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</si>
  <si>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</si>
  <si>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</si>
  <si>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</si>
  <si>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</si>
  <si>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</si>
  <si>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</si>
  <si>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</si>
  <si>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</si>
  <si>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</si>
  <si>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</si>
  <si>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</si>
  <si>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</si>
  <si>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</si>
  <si>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</si>
  <si>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</si>
  <si>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</si>
  <si>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</si>
  <si>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</si>
  <si>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</si>
  <si>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</si>
  <si>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</si>
  <si>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</si>
  <si>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</si>
  <si>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</si>
  <si>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</si>
  <si>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</si>
  <si>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</si>
  <si>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</si>
  <si>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</si>
  <si>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</si>
  <si>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</si>
  <si>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</si>
  <si>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</si>
  <si>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</si>
  <si>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</si>
  <si>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</si>
  <si>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</si>
  <si>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</si>
  <si>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</si>
  <si>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</si>
  <si>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</si>
  <si>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</si>
  <si>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</si>
  <si>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</si>
  <si>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</si>
  <si>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</si>
  <si>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</si>
  <si>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</si>
  <si>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</si>
  <si>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</si>
  <si>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</si>
  <si>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</si>
  <si>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</si>
  <si>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</si>
  <si>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</si>
  <si>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</si>
  <si>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</si>
  <si>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</si>
  <si>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</si>
  <si>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</si>
  <si>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</si>
  <si>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</si>
  <si>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</si>
  <si>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</si>
  <si>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</si>
  <si>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</si>
  <si>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</si>
  <si>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</si>
  <si>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</si>
  <si>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</si>
  <si>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</si>
  <si>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</si>
  <si>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</si>
  <si>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</si>
  <si>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</si>
  <si>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</si>
  <si>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</si>
  <si>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</si>
  <si>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</si>
  <si>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</si>
  <si>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</si>
  <si>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</si>
  <si>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</si>
  <si>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</si>
  <si>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</si>
  <si>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</si>
  <si>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</si>
  <si>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</si>
  <si>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</si>
  <si>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</si>
  <si>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</si>
  <si>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</si>
  <si>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</si>
  <si>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</si>
  <si>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</si>
  <si>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</si>
  <si>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</si>
  <si>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</si>
  <si>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</si>
  <si>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</si>
  <si>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</si>
  <si>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</si>
  <si>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</si>
  <si>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</si>
  <si>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</si>
  <si>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</si>
  <si>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</si>
  <si>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</si>
  <si>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</si>
  <si>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</si>
  <si>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</si>
  <si>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</si>
  <si>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</si>
  <si>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</si>
  <si>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</si>
  <si>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</si>
  <si>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</si>
  <si>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</si>
  <si>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</si>
  <si>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</si>
  <si>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</si>
  <si>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</si>
  <si>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</si>
  <si>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</si>
  <si>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</si>
  <si>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</si>
  <si>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</si>
  <si>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</si>
  <si>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</si>
  <si>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</si>
  <si>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</si>
  <si>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</si>
  <si>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</si>
  <si>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</si>
  <si>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</si>
  <si>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</si>
  <si>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</si>
  <si>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</si>
  <si>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</si>
  <si>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</si>
  <si>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</si>
  <si>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</si>
  <si>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</si>
  <si>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</si>
  <si>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</si>
  <si>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</si>
  <si>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</si>
  <si>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</si>
  <si>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</si>
  <si>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</si>
  <si>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</si>
  <si>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</si>
  <si>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</si>
  <si>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</si>
  <si>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</si>
  <si>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</si>
  <si>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</si>
  <si>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</si>
  <si>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</si>
  <si>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</si>
  <si>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</si>
  <si>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</si>
  <si>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</si>
  <si>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</si>
  <si>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</si>
  <si>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</si>
  <si>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</si>
  <si>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</si>
  <si>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</si>
  <si>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</si>
  <si>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</si>
  <si>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</si>
  <si>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</si>
  <si>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</si>
  <si>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</si>
  <si>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</si>
  <si>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</si>
  <si>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</si>
  <si>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</si>
  <si>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</si>
  <si>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</si>
  <si>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</si>
  <si>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</si>
  <si>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</si>
  <si>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</si>
  <si>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</si>
  <si>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</si>
  <si>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</si>
  <si>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</si>
  <si>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</si>
  <si>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</si>
  <si>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</si>
  <si>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</si>
  <si>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</si>
  <si>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</si>
  <si>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</si>
  <si>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</si>
  <si>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</si>
  <si>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</si>
  <si>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</si>
  <si>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</si>
  <si>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</si>
  <si>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</si>
  <si>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</si>
  <si>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</si>
  <si>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</si>
  <si>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</si>
  <si>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</si>
  <si>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</si>
  <si>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</si>
  <si>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</si>
  <si>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</si>
  <si>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</si>
  <si>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</si>
  <si>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</si>
  <si>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</si>
  <si>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</si>
  <si>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</si>
  <si>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</si>
  <si>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</si>
  <si>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</si>
  <si>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</si>
  <si>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</si>
  <si>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</si>
  <si>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</si>
  <si>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</si>
  <si>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</si>
  <si>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</si>
  <si>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</si>
  <si>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</si>
  <si>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</si>
  <si>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</si>
  <si>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</si>
  <si>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</si>
  <si>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</si>
  <si>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</si>
  <si>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</si>
  <si>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</si>
  <si>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</si>
  <si>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</si>
  <si>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</si>
  <si>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</si>
  <si>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</si>
  <si>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</si>
  <si>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</si>
  <si>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</si>
  <si>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</si>
  <si>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</si>
  <si>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</si>
  <si>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</si>
  <si>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</si>
  <si>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</si>
  <si>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</si>
  <si>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</si>
  <si>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</si>
  <si>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</si>
  <si>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</si>
  <si>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</si>
  <si>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</si>
  <si>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</si>
  <si>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</si>
  <si>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</si>
  <si>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</si>
  <si>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</si>
  <si>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</si>
  <si>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</si>
  <si>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</si>
  <si>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</si>
  <si>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</si>
  <si>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</si>
  <si>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</si>
  <si>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</si>
  <si>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</si>
  <si>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</si>
  <si>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</si>
  <si>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</si>
  <si>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</si>
  <si>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</si>
  <si>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</si>
  <si>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</si>
  <si>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</si>
  <si>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</si>
  <si>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</si>
  <si>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</si>
  <si>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</si>
  <si>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</si>
  <si>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</si>
  <si>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</si>
  <si>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</si>
  <si>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</si>
  <si>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</si>
  <si>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</si>
  <si>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</si>
  <si>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</si>
  <si>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</si>
  <si>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</si>
  <si>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</si>
  <si>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</si>
  <si>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</si>
  <si>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</si>
  <si>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</si>
  <si>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</si>
  <si>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</si>
  <si>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</si>
  <si>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</si>
  <si>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</si>
  <si>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</si>
  <si>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</si>
  <si>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</si>
  <si>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</si>
  <si>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</si>
  <si>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</si>
  <si>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</si>
  <si>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</si>
  <si>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</si>
  <si>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</si>
  <si>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</si>
  <si>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</si>
  <si>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</si>
  <si>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</si>
  <si>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</si>
  <si>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</si>
  <si>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</si>
  <si>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</si>
  <si>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</si>
  <si>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</si>
  <si>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</si>
  <si>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</si>
  <si>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</si>
  <si>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</si>
  <si>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</si>
  <si>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</si>
  <si>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</si>
  <si>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</si>
  <si>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</si>
  <si>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</si>
  <si>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</si>
  <si>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</si>
  <si>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</si>
  <si>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</si>
  <si>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</si>
  <si>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</si>
  <si>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</si>
  <si>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</si>
  <si>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</si>
  <si>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</si>
  <si>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</si>
  <si>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</si>
  <si>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</si>
  <si>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</si>
  <si>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</si>
  <si>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</si>
  <si>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</si>
  <si>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</si>
  <si>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</si>
  <si>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</si>
  <si>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</si>
  <si>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</si>
  <si>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</si>
  <si>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</si>
  <si>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</si>
  <si>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</si>
  <si>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</si>
  <si>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</si>
  <si>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</si>
  <si>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</si>
  <si>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</si>
  <si>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</si>
  <si>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</si>
  <si>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</si>
  <si>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</si>
  <si>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</si>
  <si>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</si>
  <si>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</si>
  <si>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</si>
  <si>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</si>
  <si>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</si>
  <si>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</si>
  <si>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</si>
  <si>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</si>
  <si>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</si>
  <si>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</si>
  <si>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</si>
  <si>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</si>
  <si>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</si>
  <si>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</si>
  <si>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</si>
  <si>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</si>
  <si>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</si>
  <si>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</si>
  <si>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</si>
  <si>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</si>
  <si>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</si>
  <si>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</si>
  <si>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</si>
  <si>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</si>
  <si>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</si>
  <si>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</si>
  <si>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</si>
  <si>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</si>
  <si>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</si>
  <si>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</si>
  <si>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</si>
  <si>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</si>
  <si>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</si>
  <si>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</si>
  <si>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</si>
  <si>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</si>
  <si>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</si>
  <si>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</si>
  <si>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</si>
  <si>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</si>
  <si>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</si>
  <si>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</si>
  <si>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</si>
  <si>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</si>
  <si>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</si>
  <si>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</si>
  <si>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</si>
  <si>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</si>
  <si>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</si>
  <si>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</si>
  <si>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</si>
  <si>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</si>
  <si>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</si>
  <si>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</si>
  <si>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</si>
  <si>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</si>
  <si>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</si>
  <si>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</si>
  <si>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</si>
  <si>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</si>
  <si>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</si>
  <si>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</si>
  <si>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</si>
  <si>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</si>
  <si>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</si>
  <si>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</si>
  <si>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</si>
  <si>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</si>
  <si>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</si>
  <si>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</si>
  <si>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</si>
  <si>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</si>
  <si>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</si>
  <si>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</si>
  <si>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</si>
  <si>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</si>
  <si>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</si>
  <si>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</si>
  <si>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</si>
  <si>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</si>
  <si>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</si>
  <si>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</si>
  <si>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</si>
  <si>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</si>
  <si>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</si>
  <si>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</si>
  <si>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</si>
  <si>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</si>
  <si>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</si>
  <si>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</si>
  <si>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</si>
  <si>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</si>
  <si>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</si>
  <si>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</si>
  <si>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</si>
  <si>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</si>
  <si>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</si>
  <si>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</si>
  <si>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</si>
  <si>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</si>
  <si>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</si>
  <si>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</si>
  <si>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</si>
  <si>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</si>
  <si>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</si>
  <si>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</si>
  <si>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</si>
  <si>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</si>
  <si>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</si>
  <si>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</si>
  <si>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</si>
  <si>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</si>
  <si>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</si>
  <si>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</si>
  <si>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</si>
  <si>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</si>
  <si>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</si>
  <si>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</si>
  <si>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</si>
  <si>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</si>
  <si>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</si>
  <si>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</si>
  <si>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</si>
  <si>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</si>
  <si>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</si>
  <si>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</si>
  <si>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</si>
  <si>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</si>
  <si>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</si>
  <si>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</si>
  <si>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</si>
  <si>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</si>
  <si>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</si>
  <si>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</si>
  <si>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</si>
  <si>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</si>
  <si>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</si>
  <si>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</si>
  <si>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</si>
  <si>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</si>
  <si>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</si>
  <si>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</si>
  <si>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</si>
  <si>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</si>
  <si>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</si>
  <si>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</si>
  <si>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</si>
  <si>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</si>
  <si>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</si>
  <si>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</si>
  <si>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</si>
  <si>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</si>
  <si>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</si>
  <si>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</si>
  <si>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</si>
  <si>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</si>
  <si>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</si>
  <si>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</si>
  <si>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</si>
  <si>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</si>
  <si>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</si>
  <si>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</si>
  <si>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</si>
  <si>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</si>
  <si>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</si>
  <si>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</si>
  <si>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</si>
  <si>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</si>
  <si>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</si>
  <si>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</si>
  <si>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</si>
  <si>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</si>
  <si>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</si>
  <si>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</si>
  <si>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</si>
  <si>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</si>
  <si>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</si>
  <si>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</si>
  <si>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</si>
  <si>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</si>
  <si>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</si>
  <si>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</si>
  <si>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</si>
  <si>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</si>
  <si>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</si>
  <si>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</si>
  <si>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</si>
  <si>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</si>
  <si>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</si>
  <si>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</si>
  <si>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</si>
  <si>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</si>
  <si>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</si>
  <si>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</si>
  <si>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</si>
  <si>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</si>
  <si>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</si>
  <si>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</si>
  <si>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</si>
  <si>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</si>
  <si>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</si>
  <si>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</si>
  <si>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</si>
  <si>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</si>
  <si>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</si>
  <si>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</si>
  <si>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</si>
  <si>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</si>
  <si>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</si>
  <si>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</si>
  <si>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</si>
  <si>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</si>
  <si>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</si>
  <si>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</si>
  <si>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</si>
  <si>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</si>
  <si>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</si>
  <si>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</si>
  <si>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</si>
  <si>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</si>
  <si>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</si>
  <si>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</si>
  <si>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</si>
  <si>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</si>
  <si>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</si>
  <si>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</si>
  <si>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</si>
  <si>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</si>
  <si>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</si>
  <si>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</si>
  <si>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</si>
  <si>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</si>
  <si>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</si>
  <si>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</si>
  <si>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</si>
  <si>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</si>
  <si>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</si>
  <si>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</si>
  <si>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</si>
  <si>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</si>
  <si>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</si>
  <si>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</si>
  <si>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</si>
  <si>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</si>
  <si>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</si>
  <si>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</si>
  <si>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</si>
  <si>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</si>
  <si>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</si>
  <si>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</si>
  <si>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</si>
  <si>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</si>
  <si>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</si>
  <si>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</si>
  <si>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</si>
  <si>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</si>
  <si>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</si>
  <si>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</si>
  <si>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</si>
  <si>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</si>
  <si>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</si>
  <si>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</si>
  <si>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</si>
  <si>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</si>
  <si>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</si>
  <si>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</si>
  <si>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</si>
  <si>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</si>
  <si>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</si>
  <si>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</si>
  <si>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</si>
  <si>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</si>
  <si>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</si>
  <si>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</si>
  <si>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</si>
  <si>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</si>
  <si>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</si>
  <si>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</si>
  <si>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</si>
  <si>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</si>
  <si>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</si>
  <si>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</si>
  <si>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</si>
  <si>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</si>
  <si>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</si>
  <si>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</si>
  <si>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</si>
  <si>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</si>
  <si>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</si>
  <si>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</si>
  <si>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</si>
  <si>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</si>
  <si>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</si>
  <si>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</si>
  <si>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</si>
  <si>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</si>
  <si>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</si>
  <si>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</si>
  <si>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</si>
  <si>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</si>
  <si>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</si>
  <si>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</si>
  <si>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</si>
  <si>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</si>
  <si>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</si>
  <si>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</si>
  <si>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</si>
  <si>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</si>
  <si>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</si>
  <si>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</si>
  <si>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</si>
  <si>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</si>
  <si>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</si>
  <si>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</si>
  <si>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</si>
  <si>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</si>
  <si>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</si>
  <si>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</si>
  <si>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</si>
  <si>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</si>
  <si>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</si>
  <si>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</si>
  <si>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</si>
  <si>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</si>
  <si>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</si>
  <si>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</si>
  <si>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</si>
  <si>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</si>
  <si>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</si>
  <si>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</si>
  <si>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</si>
  <si>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</si>
  <si>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</si>
  <si>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</si>
  <si>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</si>
  <si>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</si>
  <si>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</si>
  <si>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</si>
  <si>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</si>
  <si>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</si>
  <si>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</si>
  <si>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</si>
  <si>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</si>
  <si>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</si>
  <si>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</si>
  <si>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</si>
  <si>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</si>
  <si>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</si>
  <si>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</si>
  <si>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</si>
  <si>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</si>
  <si>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</si>
  <si>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</si>
  <si>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</si>
  <si>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</si>
  <si>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</si>
  <si>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</si>
  <si>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</si>
  <si>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</si>
  <si>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</si>
  <si>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</si>
  <si>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</si>
  <si>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</si>
  <si>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</si>
  <si>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</si>
  <si>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</si>
  <si>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</si>
  <si>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</si>
  <si>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</si>
  <si>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</si>
  <si>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</si>
  <si>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</si>
  <si>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</si>
  <si>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</si>
  <si>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</si>
  <si>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</si>
  <si>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</si>
  <si>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</si>
  <si>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</si>
  <si>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</si>
  <si>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</si>
  <si>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</si>
  <si>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</si>
  <si>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</si>
  <si>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</si>
  <si>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</si>
  <si>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</si>
  <si>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</si>
  <si>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</si>
  <si>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</si>
  <si>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</si>
  <si>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</si>
  <si>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</si>
  <si>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</si>
  <si>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</si>
  <si>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</si>
  <si>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</si>
  <si>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</si>
  <si>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</si>
  <si>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</si>
  <si>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</si>
  <si>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</si>
  <si>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</si>
  <si>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</si>
  <si>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</si>
  <si>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</si>
  <si>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</si>
  <si>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</si>
  <si>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</si>
  <si>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</si>
  <si>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</si>
  <si>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</si>
  <si>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</si>
  <si>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</si>
  <si>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</si>
  <si>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</si>
  <si>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</si>
  <si>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</si>
  <si>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</si>
  <si>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</si>
  <si>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</si>
  <si>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</si>
  <si>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</si>
  <si>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</si>
  <si>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</si>
  <si>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</si>
  <si>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</si>
  <si>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</si>
  <si>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</si>
  <si>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</si>
  <si>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</si>
  <si>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</si>
  <si>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</si>
  <si>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</si>
  <si>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</si>
  <si>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</si>
  <si>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</si>
  <si>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</si>
  <si>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</si>
  <si>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</si>
  <si>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</si>
  <si>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</si>
  <si>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</si>
  <si>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</si>
  <si>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</si>
  <si>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</si>
  <si>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</si>
  <si>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</si>
  <si>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</si>
  <si>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</si>
  <si>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</si>
  <si>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</si>
  <si>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</si>
  <si>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</si>
  <si>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</si>
  <si>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</si>
  <si>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</si>
  <si>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</si>
  <si>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</si>
  <si>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</si>
  <si>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</si>
  <si>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</si>
  <si>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</si>
  <si>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</si>
  <si>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</si>
  <si>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</si>
  <si>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</si>
  <si>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</si>
  <si>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</si>
  <si>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</si>
  <si>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</si>
  <si>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</si>
  <si>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</si>
  <si>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</si>
  <si>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</si>
  <si>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</si>
  <si>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</si>
  <si>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</si>
  <si>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</si>
  <si>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</si>
  <si>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</si>
  <si>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</si>
  <si>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</si>
  <si>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</si>
  <si>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</si>
  <si>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</si>
  <si>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</si>
  <si>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</si>
  <si>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</si>
  <si>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</si>
  <si>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</si>
  <si>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</si>
  <si>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</si>
  <si>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</si>
  <si>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</si>
  <si>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</si>
  <si>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</si>
  <si>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</si>
  <si>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</si>
  <si>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</si>
  <si>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</si>
  <si>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</si>
  <si>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</si>
  <si>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</si>
  <si>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</si>
  <si>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</si>
  <si>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</si>
  <si>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</si>
  <si>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</si>
  <si>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</si>
  <si>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</si>
  <si>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</si>
  <si>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</si>
  <si>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</si>
  <si>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</si>
  <si>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</si>
  <si>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</si>
  <si>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</si>
  <si>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</si>
  <si>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</si>
  <si>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</si>
  <si>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</si>
  <si>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</si>
  <si>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</si>
  <si>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</si>
  <si>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</si>
  <si>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</si>
  <si>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</si>
  <si>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</si>
  <si>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</si>
  <si>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</si>
  <si>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</si>
  <si>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</si>
  <si>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</si>
  <si>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</si>
  <si>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</si>
  <si>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</si>
  <si>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</si>
  <si>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</si>
  <si>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</si>
  <si>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</si>
  <si>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</si>
  <si>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</si>
  <si>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</si>
  <si>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</si>
  <si>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</si>
  <si>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</si>
  <si>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</si>
  <si>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</si>
  <si>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</si>
  <si>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</si>
  <si>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</si>
  <si>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</si>
  <si>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</si>
  <si>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</si>
  <si>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</si>
  <si>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</si>
  <si>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</si>
  <si>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</si>
  <si>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</si>
  <si>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</si>
  <si>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</si>
  <si>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</si>
  <si>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</si>
  <si>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</si>
  <si>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</si>
  <si>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</si>
  <si>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</si>
  <si>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</si>
  <si>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</si>
  <si>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</si>
  <si>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</si>
  <si>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</si>
  <si>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</si>
  <si>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</si>
  <si>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</si>
  <si>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</si>
  <si>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</si>
  <si>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</si>
  <si>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</si>
  <si>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</si>
  <si>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</si>
  <si>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</si>
  <si>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</si>
  <si>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</si>
  <si>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</si>
  <si>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</si>
  <si>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</si>
  <si>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</si>
  <si>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</si>
  <si>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</si>
  <si>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</si>
  <si>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</si>
  <si>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</si>
  <si>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</si>
  <si>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</si>
  <si>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</si>
  <si>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</si>
  <si>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</si>
  <si>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</si>
  <si>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</si>
  <si>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</si>
  <si>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</si>
  <si>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</si>
  <si>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</si>
  <si>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</si>
  <si>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</si>
  <si>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</si>
  <si>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</si>
  <si>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</si>
  <si>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</si>
  <si>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</si>
  <si>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</si>
  <si>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</si>
  <si>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</si>
  <si>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</si>
  <si>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</si>
  <si>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</si>
  <si>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</si>
  <si>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</si>
  <si>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</si>
  <si>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</si>
  <si>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</si>
  <si>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</si>
  <si>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</si>
  <si>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</si>
  <si>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</si>
  <si>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</si>
  <si>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</si>
  <si>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</si>
  <si>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</si>
  <si>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</si>
  <si>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</si>
  <si>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</si>
  <si>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</si>
  <si>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</si>
  <si>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</si>
  <si>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</si>
  <si>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</si>
  <si>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</si>
  <si>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</si>
  <si>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</si>
  <si>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</si>
  <si>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</si>
  <si>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</si>
  <si>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</si>
  <si>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</si>
  <si>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</si>
  <si>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</si>
  <si>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</si>
  <si>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</si>
  <si>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</si>
  <si>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</si>
  <si>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</si>
  <si>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</si>
  <si>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</si>
  <si>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</si>
  <si>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</si>
  <si>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</si>
  <si>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</si>
  <si>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</si>
  <si>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</si>
  <si>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</si>
  <si>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</si>
  <si>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</si>
  <si>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</si>
  <si>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</si>
  <si>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</si>
  <si>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</si>
  <si>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</si>
  <si>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</si>
  <si>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</si>
  <si>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</si>
  <si>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</si>
  <si>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</si>
  <si>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</si>
  <si>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</si>
  <si>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</si>
  <si>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</si>
  <si>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</si>
  <si>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</si>
  <si>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</si>
  <si>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</si>
  <si>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</si>
  <si>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</si>
  <si>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</si>
  <si>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</si>
  <si>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</si>
  <si>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</si>
  <si>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</si>
  <si>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</si>
  <si>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</si>
  <si>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</si>
  <si>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</si>
  <si>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</si>
  <si>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</si>
  <si>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</si>
  <si>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</si>
  <si>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</si>
  <si>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</si>
  <si>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</si>
  <si>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</si>
  <si>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</si>
  <si>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</si>
  <si>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</si>
  <si>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</si>
  <si>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</si>
  <si>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</si>
  <si>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</si>
  <si>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</si>
  <si>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</si>
  <si>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</si>
  <si>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</si>
  <si>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</si>
  <si>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</si>
  <si>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</si>
  <si>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</si>
  <si>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</si>
  <si>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</si>
  <si>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</si>
  <si>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</si>
  <si>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</si>
  <si>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</si>
  <si>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</si>
  <si>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</si>
  <si>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</si>
  <si>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</si>
  <si>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</si>
  <si>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</si>
  <si>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</si>
  <si>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</si>
  <si>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</si>
  <si>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</si>
  <si>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</si>
  <si>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</si>
  <si>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</si>
  <si>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</si>
  <si>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</si>
  <si>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</si>
  <si>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</si>
  <si>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</si>
  <si>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</si>
  <si>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</si>
  <si>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</si>
  <si>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</si>
  <si>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</si>
  <si>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</si>
  <si>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</si>
  <si>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</si>
  <si>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</si>
  <si>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</si>
  <si>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</si>
  <si>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</si>
  <si>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</si>
  <si>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</si>
  <si>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</si>
  <si>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</si>
  <si>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</si>
  <si>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</si>
  <si>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</si>
  <si>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</si>
  <si>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</si>
  <si>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</si>
  <si>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</si>
  <si>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</si>
  <si>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</si>
  <si>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</si>
  <si>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</si>
  <si>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</si>
  <si>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</si>
  <si>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</si>
  <si>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</si>
  <si>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</si>
  <si>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</si>
  <si>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</si>
  <si>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</si>
  <si>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</si>
  <si>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</si>
  <si>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</si>
  <si>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</si>
  <si>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</si>
  <si>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</si>
  <si>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</si>
  <si>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</si>
  <si>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</si>
  <si>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</si>
  <si>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</si>
  <si>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</si>
  <si>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</si>
  <si>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</si>
  <si>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</si>
  <si>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</si>
  <si>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</si>
  <si>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</si>
  <si>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</si>
  <si>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</si>
  <si>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</si>
  <si>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</si>
  <si>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</si>
  <si>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</si>
  <si>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</si>
  <si>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</si>
  <si>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</si>
  <si>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</si>
  <si>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</si>
  <si>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</si>
  <si>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</si>
  <si>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</si>
  <si>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</si>
  <si>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</si>
  <si>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</si>
  <si>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</si>
  <si>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</si>
  <si>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</si>
  <si>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</si>
  <si>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</si>
  <si>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</si>
  <si>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</si>
  <si>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</si>
  <si>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</si>
  <si>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</si>
  <si>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</si>
  <si>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</si>
  <si>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</si>
  <si>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</si>
  <si>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</si>
  <si>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</si>
  <si>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</si>
  <si>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</si>
  <si>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</si>
  <si>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</si>
  <si>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</si>
  <si>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</si>
  <si>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</si>
  <si>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</si>
  <si>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</si>
  <si>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</si>
  <si>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</si>
  <si>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</si>
  <si>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</si>
  <si>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</si>
  <si>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</si>
  <si>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</si>
  <si>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</si>
  <si>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</si>
  <si>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</si>
  <si>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</si>
  <si>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</si>
  <si>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</si>
  <si>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</si>
  <si>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</si>
  <si>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</si>
  <si>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</si>
  <si>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</si>
  <si>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</si>
  <si>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</si>
  <si>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</si>
  <si>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</si>
  <si>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</si>
  <si>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</si>
  <si>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</si>
  <si>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</si>
  <si>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</si>
  <si>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</si>
  <si>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</si>
  <si>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</si>
  <si>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</si>
  <si>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</si>
  <si>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</si>
  <si>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</si>
  <si>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</si>
  <si>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</si>
  <si>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</si>
  <si>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</si>
  <si>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</si>
  <si>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</si>
  <si>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</si>
  <si>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</si>
  <si>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</si>
  <si>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</si>
  <si>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</si>
  <si>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</si>
  <si>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</si>
  <si>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</si>
  <si>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</si>
  <si>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</si>
  <si>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</si>
  <si>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</si>
  <si>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</si>
  <si>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</si>
  <si>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</si>
  <si>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</si>
  <si>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</si>
  <si>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</si>
  <si>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</si>
  <si>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</si>
  <si>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</si>
  <si>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</si>
  <si>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</si>
  <si>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</si>
  <si>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</si>
  <si>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</si>
  <si>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</si>
  <si>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</si>
  <si>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</si>
  <si>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</si>
  <si>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</si>
  <si>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</si>
  <si>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</si>
  <si>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</si>
  <si>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</si>
  <si>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</si>
  <si>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</si>
  <si>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</si>
  <si>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</si>
  <si>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</si>
  <si>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</si>
  <si>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</si>
  <si>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</si>
  <si>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</si>
  <si>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</si>
  <si>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</si>
  <si>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</si>
  <si>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</si>
  <si>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</si>
  <si>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</si>
  <si>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</si>
  <si>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</si>
  <si>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</si>
  <si>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</si>
  <si>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</si>
  <si>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</si>
  <si>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</si>
  <si>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</si>
  <si>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</si>
  <si>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</si>
  <si>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</si>
  <si>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</si>
  <si>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</si>
  <si>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</si>
  <si>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</si>
  <si>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</si>
  <si>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</si>
  <si>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</si>
  <si>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</si>
  <si>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</si>
  <si>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</si>
  <si>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</si>
  <si>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</si>
  <si>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</si>
  <si>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</si>
  <si>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</si>
  <si>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</si>
  <si>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</si>
  <si>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</si>
  <si>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</si>
  <si>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</si>
  <si>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</si>
  <si>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</si>
  <si>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</si>
  <si>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</si>
  <si>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</si>
  <si>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</si>
  <si>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</si>
  <si>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</si>
  <si>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</si>
  <si>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</si>
  <si>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</si>
  <si>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</si>
  <si>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</si>
  <si>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</si>
  <si>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</si>
  <si>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</si>
  <si>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</si>
  <si>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</si>
  <si>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</si>
  <si>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</si>
  <si>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</si>
  <si>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</si>
  <si>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</si>
  <si>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</si>
  <si>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</si>
  <si>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</si>
  <si>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</si>
  <si>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</si>
  <si>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</si>
  <si>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</si>
  <si>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</si>
  <si>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</si>
  <si>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</si>
  <si>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</si>
  <si>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</si>
  <si>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</si>
  <si>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</si>
  <si>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</si>
  <si>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</si>
  <si>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</si>
  <si>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</si>
  <si>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</si>
  <si>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</si>
  <si>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</si>
  <si>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</si>
  <si>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</si>
  <si>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</si>
  <si>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</si>
  <si>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</si>
  <si>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</si>
  <si>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</si>
  <si>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</si>
  <si>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</si>
  <si>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</si>
  <si>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</si>
  <si>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</si>
  <si>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</si>
  <si>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</si>
  <si>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</si>
  <si>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</si>
  <si>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</si>
  <si>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</si>
  <si>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</si>
  <si>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</si>
  <si>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</si>
  <si>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</si>
  <si>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</si>
  <si>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</si>
  <si>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</si>
  <si>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</si>
  <si>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</si>
  <si>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</si>
  <si>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</si>
  <si>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</si>
  <si>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</si>
  <si>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</si>
  <si>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</si>
  <si>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</si>
  <si>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</si>
  <si>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</si>
  <si>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</si>
  <si>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</si>
  <si>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</si>
  <si>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</si>
  <si>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</si>
  <si>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</si>
  <si>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</si>
  <si>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</si>
  <si>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</si>
  <si>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</si>
  <si>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</si>
  <si>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</si>
  <si>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</si>
  <si>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</si>
  <si>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</si>
  <si>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</si>
  <si>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</si>
  <si>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</si>
  <si>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</si>
  <si>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</si>
  <si>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</si>
  <si>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</si>
  <si>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</si>
  <si>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</si>
  <si>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</si>
  <si>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</si>
  <si>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</si>
  <si>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</si>
  <si>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</si>
  <si>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</si>
  <si>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</si>
  <si>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</si>
  <si>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</si>
  <si>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</si>
  <si>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</si>
  <si>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</si>
  <si>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</si>
  <si>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</si>
  <si>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</si>
  <si>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</si>
  <si>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</si>
  <si>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</si>
  <si>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</si>
  <si>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</si>
  <si>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</si>
  <si>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</si>
  <si>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</si>
  <si>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</si>
  <si>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</si>
  <si>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</si>
  <si>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</si>
  <si>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</si>
  <si>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</si>
  <si>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</si>
  <si>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</si>
  <si>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</si>
  <si>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</si>
  <si>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</si>
  <si>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</si>
  <si>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</si>
  <si>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</si>
  <si>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</si>
  <si>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</si>
  <si>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</si>
  <si>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</si>
  <si>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</si>
  <si>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</si>
  <si>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</si>
  <si>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</si>
  <si>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</si>
  <si>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</si>
  <si>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</si>
  <si>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</si>
  <si>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</si>
  <si>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</si>
  <si>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</si>
  <si>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</si>
  <si>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</si>
  <si>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</si>
  <si>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</si>
  <si>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</si>
  <si>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</si>
  <si>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</si>
  <si>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</si>
  <si>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</si>
  <si>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</si>
  <si>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</si>
  <si>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</si>
  <si>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</si>
  <si>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</si>
  <si>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</si>
  <si>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</si>
  <si>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</si>
  <si>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</si>
  <si>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</si>
  <si>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</si>
  <si>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</si>
  <si>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</si>
  <si>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</si>
  <si>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</si>
  <si>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</si>
  <si>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</si>
  <si>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</si>
  <si>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</si>
  <si>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</si>
  <si>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</si>
  <si>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</si>
  <si>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</si>
  <si>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</si>
  <si>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</si>
  <si>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</si>
  <si>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</si>
  <si>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</si>
  <si>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</si>
  <si>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</si>
  <si>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</si>
  <si>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</si>
  <si>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</si>
  <si>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</si>
  <si>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</si>
  <si>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</si>
  <si>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</si>
  <si>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</si>
  <si>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</si>
  <si>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</si>
  <si>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</si>
  <si>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</si>
  <si>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</si>
  <si>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</si>
  <si>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</si>
  <si>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</si>
  <si>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</si>
  <si>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</si>
  <si>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</si>
  <si>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</si>
  <si>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</si>
  <si>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</si>
  <si>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</si>
  <si>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</si>
  <si>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</si>
  <si>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</si>
  <si>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</si>
  <si>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</si>
  <si>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</si>
  <si>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</si>
  <si>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</si>
  <si>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</si>
  <si>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</si>
  <si>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</si>
  <si>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</si>
  <si>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</si>
  <si>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</si>
  <si>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</si>
  <si>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</si>
  <si>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</si>
  <si>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</si>
  <si>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</si>
  <si>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</si>
  <si>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</si>
  <si>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</si>
  <si>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</si>
  <si>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</si>
  <si>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</si>
  <si>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</si>
  <si>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</si>
  <si>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</si>
  <si>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</si>
  <si>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</si>
  <si>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</si>
  <si>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</si>
  <si>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</si>
  <si>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</si>
  <si>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</si>
  <si>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</si>
  <si>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</si>
  <si>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</si>
  <si>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</si>
  <si>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</si>
  <si>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</si>
  <si>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</si>
  <si>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</si>
  <si>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</si>
  <si>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</si>
  <si>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</si>
  <si>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</si>
  <si>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</si>
  <si>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</si>
  <si>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</si>
  <si>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</si>
  <si>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</si>
  <si>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</si>
  <si>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</si>
  <si>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</si>
  <si>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</si>
  <si>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</si>
  <si>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</si>
  <si>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</si>
  <si>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</si>
  <si>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</si>
  <si>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</si>
  <si>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</si>
  <si>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</si>
  <si>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</si>
  <si>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</si>
  <si>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</si>
  <si>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</si>
  <si>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</si>
  <si>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</si>
  <si>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</si>
  <si>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</si>
  <si>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</si>
  <si>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</si>
  <si>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</si>
  <si>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</si>
  <si>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</si>
  <si>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</si>
  <si>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</si>
  <si>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</si>
  <si>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</si>
  <si>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</si>
  <si>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</si>
  <si>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</si>
  <si>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</si>
  <si>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</si>
  <si>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</si>
  <si>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</si>
  <si>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</si>
  <si>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</si>
  <si>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</si>
  <si>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</si>
  <si>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</si>
  <si>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</si>
  <si>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</si>
  <si>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</si>
  <si>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</si>
  <si>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</si>
  <si>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</si>
  <si>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</si>
  <si>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</si>
  <si>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</si>
  <si>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</si>
  <si>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</si>
  <si>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</si>
  <si>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</si>
  <si>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</si>
  <si>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</si>
  <si>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</si>
  <si>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</si>
  <si>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</si>
  <si>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</si>
  <si>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</si>
  <si>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</si>
  <si>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</si>
  <si>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</si>
  <si>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</si>
  <si>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</si>
  <si>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</si>
  <si>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</si>
  <si>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</si>
  <si>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</si>
  <si>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</si>
  <si>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</si>
  <si>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</si>
  <si>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</si>
  <si>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</si>
  <si>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</si>
  <si>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</si>
  <si>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</si>
  <si>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</si>
  <si>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</si>
  <si>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</si>
  <si>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</si>
  <si>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</si>
  <si>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</si>
  <si>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</si>
  <si>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</si>
  <si>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</si>
  <si>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</si>
  <si>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</si>
  <si>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</si>
  <si>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</si>
  <si>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</si>
  <si>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</si>
  <si>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</si>
  <si>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</si>
  <si>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</si>
  <si>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</si>
  <si>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</si>
  <si>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</si>
  <si>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</si>
  <si>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</si>
  <si>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</si>
  <si>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</si>
  <si>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</si>
  <si>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</si>
  <si>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</si>
  <si>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</si>
  <si>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</si>
  <si>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</si>
  <si>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</si>
  <si>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</si>
  <si>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</si>
  <si>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</si>
  <si>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</si>
  <si>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</si>
  <si>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</si>
  <si>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</si>
  <si>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</si>
  <si>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</si>
  <si>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</si>
  <si>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</si>
  <si>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</si>
  <si>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</si>
  <si>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</si>
  <si>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</si>
  <si>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</si>
  <si>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</si>
  <si>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</si>
  <si>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</si>
  <si>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</si>
  <si>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</si>
  <si>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</si>
  <si>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</si>
  <si>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</si>
  <si>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</si>
  <si>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</si>
  <si>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</si>
  <si>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</si>
  <si>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</si>
  <si>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</si>
  <si>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</si>
  <si>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</si>
  <si>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</si>
  <si>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</si>
  <si>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</si>
  <si>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</si>
  <si>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</si>
  <si>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</si>
  <si>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</si>
  <si>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</si>
  <si>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</si>
  <si>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</si>
  <si>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</si>
  <si>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</si>
  <si>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</si>
  <si>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</si>
  <si>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</si>
  <si>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</si>
  <si>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</si>
  <si>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</si>
  <si>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</si>
  <si>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</si>
  <si>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</si>
  <si>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</si>
  <si>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</si>
  <si>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</si>
  <si>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</si>
  <si>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</si>
  <si>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</si>
  <si>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</si>
  <si>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</si>
  <si>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</si>
  <si>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</si>
  <si>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</si>
  <si>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</si>
  <si>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</si>
  <si>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</si>
  <si>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</si>
  <si>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</si>
  <si>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</si>
  <si>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</si>
  <si>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</si>
  <si>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</si>
  <si>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</si>
  <si>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</si>
  <si>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</si>
  <si>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</si>
  <si>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</si>
  <si>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</si>
  <si>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</si>
  <si>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</si>
  <si>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</si>
  <si>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</si>
  <si>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</si>
  <si>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</si>
  <si>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</si>
  <si>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</si>
  <si>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</si>
  <si>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</si>
  <si>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</si>
  <si>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</si>
  <si>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</si>
  <si>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</si>
  <si>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</si>
  <si>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</si>
  <si>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</si>
  <si>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</si>
  <si>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</si>
  <si>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</si>
  <si>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</si>
  <si>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</si>
  <si>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</si>
  <si>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</si>
  <si>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</si>
  <si>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</si>
  <si>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</si>
  <si>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</si>
  <si>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</si>
  <si>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</si>
  <si>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</si>
  <si>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</si>
  <si>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</si>
  <si>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</si>
  <si>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</si>
  <si>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</si>
  <si>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</si>
  <si>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</si>
  <si>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</si>
  <si>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</si>
  <si>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</si>
  <si>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</si>
  <si>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</si>
  <si>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</si>
  <si>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</si>
  <si>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</si>
  <si>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</si>
  <si>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</si>
  <si>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</si>
  <si>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</si>
  <si>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</si>
  <si>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</si>
  <si>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</si>
  <si>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</si>
  <si>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</si>
  <si>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</si>
  <si>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</si>
  <si>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</si>
  <si>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</si>
  <si>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</si>
  <si>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</si>
  <si>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</si>
  <si>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</si>
  <si>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</si>
  <si>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</si>
  <si>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</si>
  <si>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</si>
  <si>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</si>
  <si>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</si>
  <si>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</si>
  <si>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</si>
  <si>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</si>
  <si>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</si>
  <si>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</si>
  <si>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</si>
  <si>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</si>
  <si>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</si>
  <si>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</si>
  <si>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</si>
  <si>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</si>
  <si>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</si>
  <si>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</si>
  <si>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</si>
  <si>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</si>
  <si>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</si>
  <si>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</si>
  <si>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</si>
  <si>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</si>
  <si>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</si>
  <si>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</si>
  <si>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</si>
  <si>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</si>
  <si>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</si>
  <si>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</si>
  <si>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</si>
  <si>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</si>
  <si>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</si>
  <si>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</si>
  <si>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</si>
  <si>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</si>
  <si>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</si>
  <si>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</si>
  <si>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</si>
  <si>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</si>
  <si>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</si>
  <si>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</si>
  <si>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</si>
  <si>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</si>
  <si>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</si>
  <si>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</si>
  <si>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</si>
  <si>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</si>
  <si>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</si>
  <si>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</si>
  <si>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</si>
  <si>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</si>
  <si>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</si>
  <si>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</si>
  <si>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</si>
  <si>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</si>
  <si>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</si>
  <si>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</si>
  <si>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</si>
  <si>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</si>
  <si>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</si>
  <si>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</si>
  <si>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</si>
  <si>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</si>
  <si>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</si>
  <si>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</si>
  <si>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</si>
  <si>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</si>
  <si>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</si>
  <si>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</si>
  <si>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</si>
  <si>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</si>
  <si>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</si>
  <si>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</si>
  <si>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</si>
  <si>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</si>
  <si>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</si>
  <si>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</si>
  <si>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</si>
  <si>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</si>
  <si>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</si>
  <si>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</si>
  <si>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</si>
  <si>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</si>
  <si>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</si>
  <si>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</si>
  <si>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</si>
  <si>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</si>
  <si>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</si>
  <si>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</si>
  <si>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</si>
  <si>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</si>
  <si>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</si>
  <si>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</si>
  <si>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</si>
  <si>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</si>
  <si>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</si>
  <si>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</si>
  <si>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</si>
  <si>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</si>
  <si>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</si>
  <si>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</si>
  <si>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</si>
  <si>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</si>
  <si>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</si>
  <si>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</si>
  <si>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</si>
  <si>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</si>
  <si>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</si>
  <si>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</si>
  <si>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</si>
  <si>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</si>
  <si>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</si>
  <si>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</si>
  <si>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</si>
  <si>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</si>
  <si>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</si>
  <si>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</si>
  <si>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</si>
  <si>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</si>
  <si>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</si>
  <si>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</si>
  <si>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</si>
  <si>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</si>
  <si>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</si>
  <si>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</si>
  <si>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</si>
  <si>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</si>
  <si>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</si>
  <si>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</si>
  <si>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</si>
  <si>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</si>
  <si>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</si>
  <si>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</si>
  <si>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</si>
  <si>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</si>
  <si>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</si>
  <si>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</si>
  <si>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</si>
  <si>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</si>
  <si>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</si>
  <si>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</si>
  <si>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</si>
  <si>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</si>
  <si>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</si>
  <si>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</si>
  <si>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</si>
  <si>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</si>
  <si>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</si>
  <si>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</si>
  <si>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</si>
  <si>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</si>
  <si>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</si>
  <si>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</si>
  <si>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</si>
  <si>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</si>
  <si>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</si>
  <si>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</si>
  <si>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</si>
  <si>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</si>
  <si>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</si>
  <si>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</si>
  <si>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</si>
  <si>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</si>
  <si>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</si>
  <si>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</si>
  <si>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</si>
  <si>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</si>
  <si>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</si>
  <si>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</si>
  <si>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</si>
  <si>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</si>
  <si>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</si>
  <si>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</si>
  <si>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</si>
  <si>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</si>
  <si>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</si>
  <si>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</si>
  <si>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</si>
  <si>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</si>
  <si>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</si>
  <si>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</si>
  <si>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</si>
  <si>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</si>
  <si>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</si>
  <si>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</si>
  <si>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</si>
  <si>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</si>
  <si>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</si>
  <si>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</si>
  <si>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</si>
  <si>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</si>
  <si>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</si>
  <si>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</si>
  <si>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</si>
  <si>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</si>
  <si>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</si>
  <si>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</si>
  <si>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</si>
  <si>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</si>
  <si>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</si>
  <si>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</si>
  <si>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</si>
  <si>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</si>
  <si>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</si>
  <si>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</si>
  <si>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</si>
  <si>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</si>
  <si>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</si>
  <si>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</si>
  <si>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</si>
  <si>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</si>
  <si>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</si>
  <si>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</si>
  <si>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</si>
  <si>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</si>
  <si>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</si>
  <si>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</si>
  <si>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</si>
  <si>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</si>
  <si>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</si>
  <si>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</si>
  <si>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</si>
  <si>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</si>
  <si>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</si>
  <si>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</si>
  <si>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</si>
  <si>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</si>
  <si>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</si>
  <si>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</si>
  <si>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</si>
  <si>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</si>
  <si>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</si>
  <si>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</si>
  <si>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</si>
  <si>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</si>
  <si>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</si>
  <si>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</si>
  <si>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</si>
  <si>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</si>
  <si>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</si>
  <si>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</si>
  <si>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</si>
  <si>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</si>
  <si>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</si>
  <si>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</si>
  <si>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</si>
  <si>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</si>
  <si>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</si>
  <si>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</si>
  <si>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</si>
  <si>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</si>
  <si>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</si>
  <si>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</si>
  <si>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</si>
  <si>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</si>
  <si>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</si>
  <si>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</si>
  <si>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</si>
  <si>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</si>
  <si>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</si>
  <si>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</si>
  <si>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</si>
  <si>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</si>
  <si>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</si>
  <si>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</si>
  <si>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</si>
  <si>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</si>
  <si>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</si>
  <si>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</si>
  <si>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</si>
  <si>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</si>
  <si>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</si>
  <si>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</si>
  <si>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</si>
  <si>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</si>
  <si>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</si>
  <si>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</si>
  <si>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</si>
  <si>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</si>
  <si>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</si>
  <si>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</si>
  <si>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</si>
  <si>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</si>
  <si>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</si>
  <si>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</si>
  <si>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</si>
  <si>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</si>
  <si>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</si>
  <si>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</si>
  <si>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</si>
  <si>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</si>
  <si>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</si>
  <si>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</si>
  <si>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</si>
  <si>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</si>
  <si>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</si>
  <si>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</si>
  <si>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</si>
  <si>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</si>
  <si>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</si>
  <si>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</si>
  <si>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</si>
  <si>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</si>
  <si>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</si>
  <si>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</si>
  <si>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</si>
  <si>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</si>
  <si>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</si>
  <si>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</si>
  <si>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</si>
  <si>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</si>
  <si>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</si>
  <si>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</si>
  <si>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</si>
  <si>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</si>
  <si>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</si>
  <si>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</si>
  <si>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</si>
  <si>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</si>
  <si>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</si>
  <si>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</si>
  <si>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</si>
  <si>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</si>
  <si>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</si>
  <si>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</si>
  <si>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</si>
  <si>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</si>
  <si>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</si>
  <si>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</si>
  <si>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</si>
  <si>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</si>
  <si>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</si>
  <si>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</si>
  <si>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</si>
  <si>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</si>
  <si>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</si>
  <si>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</si>
  <si>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</si>
  <si>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</si>
  <si>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</si>
  <si>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</si>
  <si>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</si>
  <si>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</si>
  <si>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</si>
  <si>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</si>
  <si>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</si>
  <si>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</si>
  <si>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</si>
  <si>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</si>
  <si>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</si>
  <si>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</si>
  <si>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</si>
  <si>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</si>
  <si>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</si>
  <si>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</si>
  <si>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</si>
  <si>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</si>
  <si>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</si>
  <si>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</si>
  <si>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</si>
  <si>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</si>
  <si>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</si>
  <si>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</si>
  <si>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</si>
  <si>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</si>
  <si>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</si>
  <si>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</si>
  <si>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</si>
  <si>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</si>
  <si>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</si>
  <si>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</si>
  <si>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</si>
  <si>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</si>
  <si>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</si>
  <si>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</si>
  <si>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</si>
  <si>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</si>
  <si>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</si>
  <si>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</si>
  <si>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</si>
  <si>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</si>
  <si>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</si>
  <si>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</si>
  <si>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</si>
  <si>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</si>
  <si>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</si>
  <si>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</si>
  <si>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</si>
  <si>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</si>
  <si>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</si>
  <si>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</si>
  <si>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</si>
  <si>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</si>
  <si>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</si>
  <si>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</si>
  <si>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</si>
  <si>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</si>
  <si>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</si>
  <si>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</si>
  <si>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</si>
  <si>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</si>
  <si>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</si>
  <si>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</si>
  <si>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</si>
  <si>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</si>
  <si>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</si>
  <si>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</si>
  <si>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</si>
  <si>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</si>
  <si>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</si>
  <si>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</si>
  <si>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</si>
  <si>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</si>
  <si>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</si>
  <si>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</si>
  <si>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</si>
  <si>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</si>
  <si>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</si>
  <si>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</si>
  <si>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</si>
  <si>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</si>
  <si>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</si>
  <si>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</si>
  <si>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</si>
  <si>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</si>
  <si>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</si>
  <si>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</si>
  <si>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</si>
  <si>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</si>
  <si>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</si>
  <si>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</si>
  <si>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</si>
  <si>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</si>
  <si>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</si>
  <si>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</si>
  <si>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</si>
  <si>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</si>
  <si>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</si>
  <si>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</si>
  <si>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</si>
  <si>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</si>
  <si>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</si>
  <si>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</si>
  <si>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</si>
  <si>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</si>
  <si>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</si>
  <si>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</si>
  <si>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</si>
  <si>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</si>
  <si>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</si>
  <si>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</si>
  <si>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</si>
  <si>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</si>
  <si>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</si>
  <si>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</si>
  <si>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</si>
  <si>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</si>
  <si>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</si>
  <si>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</si>
  <si>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</si>
  <si>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</si>
  <si>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</si>
  <si>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</si>
  <si>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</si>
  <si>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</si>
  <si>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</si>
  <si>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</si>
  <si>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</si>
  <si>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</si>
  <si>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</si>
  <si>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</si>
  <si>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</si>
  <si>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</si>
  <si>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</si>
  <si>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</si>
  <si>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</si>
  <si>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</si>
  <si>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</si>
  <si>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</si>
  <si>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</si>
  <si>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</si>
  <si>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</si>
  <si>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</si>
  <si>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</si>
  <si>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</si>
  <si>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</si>
  <si>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</si>
  <si>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</si>
  <si>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</si>
  <si>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</si>
  <si>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</si>
  <si>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</si>
  <si>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</si>
  <si>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</si>
  <si>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</si>
  <si>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</si>
  <si>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</si>
  <si>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</si>
  <si>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</si>
  <si>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</si>
  <si>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</si>
  <si>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</si>
  <si>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</si>
  <si>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</si>
  <si>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</si>
  <si>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</si>
  <si>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</si>
  <si>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</si>
  <si>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</si>
  <si>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</si>
  <si>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</si>
  <si>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</si>
  <si>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</si>
  <si>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</si>
  <si>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</si>
  <si>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</si>
  <si>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</si>
  <si>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</si>
  <si>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</si>
  <si>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</si>
  <si>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</si>
  <si>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</si>
  <si>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</si>
  <si>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</si>
  <si>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</si>
  <si>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</si>
  <si>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</si>
  <si>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</si>
  <si>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</si>
  <si>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</si>
  <si>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</si>
  <si>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</si>
  <si>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</si>
  <si>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</si>
  <si>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</si>
  <si>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</si>
  <si>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</si>
  <si>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</si>
  <si>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</si>
  <si>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</si>
  <si>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</si>
  <si>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</si>
  <si>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</si>
  <si>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</si>
  <si>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</si>
  <si>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</si>
  <si>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</si>
  <si>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</si>
  <si>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</si>
  <si>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</si>
  <si>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</si>
  <si>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</si>
  <si>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</si>
  <si>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</si>
  <si>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</si>
  <si>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</si>
  <si>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</si>
  <si>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</si>
  <si>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</si>
  <si>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</si>
  <si>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</si>
  <si>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</si>
  <si>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</si>
  <si>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</si>
  <si>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</si>
  <si>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</si>
  <si>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</si>
  <si>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</si>
  <si>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</si>
  <si>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</si>
  <si>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</si>
  <si>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</si>
  <si>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</si>
  <si>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</si>
  <si>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</si>
  <si>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</si>
  <si>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</si>
  <si>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</si>
  <si>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</si>
  <si>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</si>
  <si>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</si>
  <si>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</si>
  <si>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</si>
  <si>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</si>
  <si>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</si>
  <si>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</si>
  <si>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</si>
  <si>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</si>
  <si>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</si>
  <si>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</si>
  <si>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</si>
  <si>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</si>
  <si>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</si>
  <si>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</si>
  <si>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</si>
  <si>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</si>
  <si>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</si>
  <si>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</si>
  <si>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</si>
  <si>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</si>
  <si>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</si>
  <si>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</si>
  <si>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</si>
  <si>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</si>
  <si>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</si>
  <si>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</si>
  <si>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</si>
  <si>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</si>
  <si>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</si>
  <si>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</si>
  <si>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</si>
  <si>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</si>
  <si>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</si>
  <si>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</si>
  <si>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</si>
  <si>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</si>
  <si>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</si>
  <si>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</si>
  <si>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</si>
  <si>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</si>
  <si>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</si>
  <si>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</si>
  <si>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</si>
  <si>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</si>
  <si>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</si>
  <si>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</si>
  <si>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</si>
  <si>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</si>
  <si>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</si>
  <si>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</si>
  <si>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</si>
  <si>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</si>
  <si>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</si>
  <si>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</si>
  <si>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</si>
  <si>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</si>
  <si>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</si>
  <si>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</si>
  <si>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</si>
  <si>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</si>
  <si>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</si>
  <si>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</si>
  <si>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</si>
  <si>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</si>
  <si>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</si>
  <si>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</si>
  <si>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</si>
  <si>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</si>
  <si>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</si>
  <si>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</si>
  <si>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</si>
  <si>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</si>
  <si>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</si>
  <si>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</si>
  <si>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</si>
  <si>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</si>
  <si>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</si>
  <si>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</si>
  <si>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</si>
  <si>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</si>
  <si>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</si>
  <si>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</si>
  <si>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</si>
  <si>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</si>
  <si>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</si>
  <si>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</si>
  <si>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</si>
  <si>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</si>
  <si>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</si>
  <si>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</si>
  <si>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</si>
  <si>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</si>
  <si>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</si>
  <si>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</si>
  <si>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</si>
  <si>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</si>
  <si>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</si>
  <si>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</si>
  <si>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</si>
  <si>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</si>
  <si>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</si>
  <si>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</si>
  <si>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</si>
  <si>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</si>
  <si>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</si>
  <si>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</si>
  <si>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</si>
  <si>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</si>
  <si>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</si>
  <si>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</si>
  <si>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</si>
  <si>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</si>
  <si>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</si>
  <si>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</si>
  <si>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</si>
  <si>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</si>
  <si>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</si>
  <si>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</si>
  <si>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</si>
  <si>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</si>
  <si>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</si>
  <si>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</si>
  <si>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</si>
  <si>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</si>
  <si>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</si>
  <si>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</si>
  <si>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</si>
  <si>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</si>
  <si>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</si>
  <si>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</si>
  <si>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</si>
  <si>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</si>
  <si>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</si>
  <si>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</si>
  <si>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</si>
  <si>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</si>
  <si>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</si>
  <si>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</si>
  <si>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</si>
  <si>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</si>
  <si>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</si>
  <si>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</si>
  <si>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</si>
  <si>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</si>
  <si>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</si>
  <si>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</si>
  <si>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</si>
  <si>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</si>
  <si>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</si>
  <si>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</si>
  <si>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</si>
  <si>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</si>
  <si>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</si>
  <si>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</si>
  <si>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</si>
  <si>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</si>
  <si>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</si>
  <si>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</si>
  <si>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</si>
  <si>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</si>
  <si>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</si>
  <si>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</si>
  <si>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</si>
  <si>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</si>
  <si>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</si>
  <si>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</si>
  <si>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</si>
  <si>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</si>
  <si>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</si>
  <si>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</si>
  <si>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</si>
  <si>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</si>
  <si>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</si>
  <si>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</si>
  <si>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</si>
  <si>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</si>
  <si>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</si>
  <si>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</si>
  <si>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</si>
  <si>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</si>
  <si>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</si>
  <si>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</si>
  <si>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</si>
  <si>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</si>
  <si>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</si>
  <si>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</si>
  <si>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</si>
  <si>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</si>
  <si>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</si>
  <si>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</si>
  <si>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</si>
  <si>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</si>
  <si>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</si>
  <si>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</si>
  <si>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</si>
  <si>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</si>
  <si>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</si>
  <si>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</si>
  <si>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</si>
  <si>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</si>
  <si>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</si>
  <si>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</si>
  <si>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</si>
  <si>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</si>
  <si>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</si>
  <si>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</si>
  <si>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</si>
  <si>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</si>
  <si>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</si>
  <si>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</si>
  <si>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</si>
  <si>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</si>
  <si>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</si>
  <si>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</si>
  <si>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</si>
  <si>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</si>
  <si>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</si>
  <si>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</si>
  <si>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</si>
  <si>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</si>
  <si>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</si>
  <si>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</si>
  <si>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</si>
  <si>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</si>
  <si>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</si>
  <si>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</si>
  <si>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</si>
  <si>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</si>
  <si>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</si>
  <si>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</si>
  <si>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</si>
  <si>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</si>
  <si>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</si>
  <si>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</si>
  <si>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</si>
  <si>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</si>
  <si>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</si>
  <si>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</si>
  <si>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</si>
  <si>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</si>
  <si>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</si>
  <si>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</si>
  <si>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</si>
  <si>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</si>
  <si>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</si>
  <si>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</si>
  <si>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</si>
  <si>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</si>
  <si>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</si>
  <si>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</si>
  <si>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</si>
  <si>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</si>
  <si>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</si>
  <si>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</si>
  <si>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</si>
  <si>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</si>
  <si>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</si>
  <si>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</si>
  <si>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</si>
  <si>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</si>
  <si>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</si>
  <si>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</si>
  <si>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</si>
  <si>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</si>
  <si>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</si>
  <si>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</si>
  <si>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</si>
  <si>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</si>
  <si>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</si>
  <si>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</si>
  <si>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</si>
  <si>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</si>
  <si>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</si>
  <si>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</si>
  <si>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</si>
  <si>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</si>
  <si>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</si>
  <si>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</si>
  <si>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</si>
  <si>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</si>
  <si>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</si>
  <si>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</si>
  <si>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</si>
  <si>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</si>
  <si>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</si>
  <si>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</si>
  <si>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</si>
  <si>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</si>
  <si>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</si>
  <si>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</si>
  <si>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</si>
  <si>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</si>
  <si>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</si>
  <si>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</si>
  <si>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</si>
  <si>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</si>
  <si>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</si>
  <si>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</si>
  <si>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</si>
  <si>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</si>
  <si>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</si>
  <si>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</si>
  <si>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</si>
  <si>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</si>
  <si>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</si>
  <si>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</si>
  <si>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</si>
  <si>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</si>
  <si>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</si>
  <si>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</si>
  <si>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</si>
  <si>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</si>
  <si>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</si>
  <si>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</si>
  <si>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</si>
  <si>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</si>
  <si>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</si>
  <si>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</si>
  <si>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</si>
  <si>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</si>
  <si>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</si>
  <si>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</si>
  <si>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</si>
  <si>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</si>
  <si>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</si>
  <si>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</si>
  <si>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</si>
  <si>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</si>
  <si>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</si>
  <si>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</si>
  <si>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</si>
  <si>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</si>
  <si>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</si>
  <si>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</si>
  <si>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</si>
  <si>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</si>
  <si>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</si>
  <si>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</si>
  <si>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</si>
  <si>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</si>
  <si>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</si>
  <si>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</si>
  <si>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</si>
  <si>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</si>
  <si>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</si>
  <si>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</si>
  <si>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</si>
  <si>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</si>
  <si>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</si>
  <si>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</si>
  <si>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</si>
  <si>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</si>
  <si>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</si>
  <si>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</si>
  <si>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</si>
  <si>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</si>
  <si>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</si>
  <si>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</si>
  <si>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</si>
  <si>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</si>
  <si>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</si>
  <si>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</si>
  <si>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</si>
  <si>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</si>
  <si>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</si>
  <si>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</si>
  <si>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</si>
  <si>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</si>
  <si>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</si>
  <si>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</si>
  <si>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</si>
  <si>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</si>
  <si>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</si>
  <si>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</si>
  <si>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</si>
  <si>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</si>
  <si>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</si>
  <si>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</si>
  <si>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</si>
  <si>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</si>
  <si>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</si>
  <si>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</si>
  <si>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</si>
  <si>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</si>
  <si>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</si>
  <si>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</si>
  <si>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</si>
  <si>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</si>
  <si>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</si>
  <si>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</si>
  <si>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</si>
  <si>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</si>
  <si>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</si>
  <si>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</si>
  <si>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</si>
  <si>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</si>
  <si>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</si>
  <si>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</si>
  <si>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</si>
  <si>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</si>
  <si>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</si>
  <si>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</si>
  <si>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</si>
  <si>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</si>
  <si>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</si>
  <si>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</si>
  <si>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</si>
  <si>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</si>
  <si>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</si>
  <si>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</si>
  <si>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</si>
  <si>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</si>
  <si>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</si>
  <si>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</si>
  <si>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</si>
  <si>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</si>
  <si>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</si>
  <si>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</si>
  <si>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</si>
  <si>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</si>
  <si>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</si>
  <si>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</si>
  <si>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</si>
  <si>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</si>
  <si>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</si>
  <si>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</si>
  <si>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</si>
  <si>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</si>
  <si>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</si>
  <si>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</si>
  <si>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</si>
  <si>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</si>
  <si>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</si>
  <si>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</si>
  <si>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</si>
  <si>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</si>
  <si>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</si>
  <si>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</si>
  <si>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</si>
  <si>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</si>
  <si>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</si>
  <si>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</si>
  <si>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</si>
  <si>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</si>
  <si>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</si>
  <si>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</si>
  <si>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</si>
  <si>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</si>
  <si>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</si>
  <si>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</si>
  <si>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</si>
  <si>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</si>
  <si>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</si>
  <si>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</si>
  <si>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</si>
  <si>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</si>
  <si>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</si>
  <si>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</si>
  <si>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</si>
  <si>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</si>
  <si>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</si>
  <si>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</si>
  <si>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</si>
  <si>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</si>
  <si>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</si>
  <si>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</si>
  <si>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</si>
  <si>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</si>
  <si>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</si>
  <si>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</si>
  <si>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</si>
  <si>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</si>
  <si>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</si>
  <si>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</si>
  <si>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</si>
  <si>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</si>
  <si>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</si>
  <si>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</si>
  <si>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</si>
  <si>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</si>
  <si>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</si>
  <si>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</si>
  <si>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</si>
  <si>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</si>
  <si>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</si>
  <si>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</si>
  <si>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</si>
  <si>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</si>
  <si>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</si>
  <si>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</si>
  <si>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</si>
  <si>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</si>
  <si>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</si>
  <si>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</si>
  <si>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</si>
  <si>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</si>
  <si>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</si>
  <si>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</si>
  <si>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</si>
  <si>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</si>
  <si>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</si>
  <si>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</si>
  <si>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</si>
  <si>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</si>
  <si>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</si>
  <si>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</si>
  <si>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</si>
  <si>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</si>
  <si>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</si>
  <si>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</si>
  <si>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</si>
  <si>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</si>
  <si>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</si>
  <si>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</si>
  <si>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</si>
  <si>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</si>
  <si>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</si>
  <si>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</si>
  <si>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</si>
  <si>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</si>
  <si>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</si>
  <si>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</si>
  <si>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</si>
  <si>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</si>
  <si>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</si>
  <si>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</si>
  <si>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</si>
  <si>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</si>
  <si>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</si>
  <si>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</si>
  <si>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</si>
  <si>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</si>
  <si>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</si>
  <si>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</si>
  <si>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</si>
  <si>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</si>
  <si>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</si>
  <si>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</si>
  <si>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</si>
  <si>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</si>
  <si>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</si>
  <si>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</si>
  <si>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</si>
  <si>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</si>
  <si>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</si>
  <si>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</si>
  <si>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</si>
  <si>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</si>
  <si>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</si>
  <si>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</si>
  <si>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</si>
  <si>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</si>
  <si>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</si>
  <si>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</si>
  <si>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</si>
  <si>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</si>
  <si>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</si>
  <si>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</si>
  <si>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</si>
  <si>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</si>
  <si>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</si>
  <si>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</si>
  <si>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</si>
  <si>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</si>
  <si>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</si>
  <si>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</si>
  <si>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</si>
  <si>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</si>
  <si>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</si>
  <si>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</si>
  <si>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</si>
  <si>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</si>
  <si>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</si>
  <si>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</si>
  <si>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</si>
  <si>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</si>
  <si>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</si>
  <si>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</si>
  <si>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</si>
  <si>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</si>
  <si>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</si>
  <si>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</si>
  <si>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</si>
  <si>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</si>
  <si>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</si>
  <si>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</si>
  <si>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</si>
  <si>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</si>
  <si>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</si>
  <si>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</si>
  <si>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</si>
  <si>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</si>
  <si>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</si>
  <si>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</si>
  <si>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</si>
  <si>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</si>
  <si>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</si>
  <si>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</si>
  <si>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</si>
  <si>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</si>
  <si>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</si>
  <si>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</si>
  <si>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</si>
  <si>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</si>
  <si>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</si>
  <si>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</si>
  <si>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</si>
  <si>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</si>
  <si>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</si>
  <si>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</si>
  <si>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</si>
  <si>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</si>
  <si>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</si>
  <si>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</si>
  <si>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</si>
  <si>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</si>
  <si>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</si>
  <si>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</si>
  <si>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</si>
  <si>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</si>
  <si>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</si>
  <si>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</si>
  <si>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</si>
  <si>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</si>
  <si>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</si>
  <si>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</si>
  <si>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</si>
  <si>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</si>
  <si>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</si>
  <si>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</si>
  <si>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</si>
  <si>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</si>
  <si>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</si>
  <si>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</si>
  <si>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</si>
  <si>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</si>
  <si>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</si>
  <si>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</si>
  <si>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</si>
  <si>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</si>
  <si>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</si>
  <si>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</si>
  <si>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</si>
  <si>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</si>
  <si>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</si>
  <si>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</si>
  <si>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</si>
  <si>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</si>
  <si>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</si>
  <si>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</si>
  <si>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</si>
  <si>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</si>
  <si>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</si>
  <si>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</si>
  <si>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</si>
  <si>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</si>
  <si>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</si>
  <si>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</si>
  <si>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</si>
  <si>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</si>
  <si>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</si>
  <si>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</si>
  <si>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</si>
  <si>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</si>
  <si>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</si>
  <si>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</si>
  <si>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</si>
  <si>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</si>
  <si>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</si>
  <si>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</si>
  <si>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</si>
  <si>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</si>
  <si>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</si>
  <si>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</si>
  <si>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</si>
  <si>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</si>
  <si>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</si>
  <si>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</si>
  <si>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</si>
  <si>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</si>
  <si>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</si>
  <si>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</si>
  <si>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</si>
  <si>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</si>
  <si>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</si>
  <si>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</si>
  <si>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</si>
  <si>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</si>
  <si>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</si>
  <si>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</si>
  <si>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</si>
  <si>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</si>
  <si>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</si>
  <si>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</si>
  <si>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</si>
  <si>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</si>
  <si>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</si>
  <si>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</si>
  <si>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</si>
  <si>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</si>
  <si>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</si>
  <si>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</si>
  <si>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</si>
  <si>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</si>
  <si>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</si>
  <si>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</si>
  <si>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</si>
  <si>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</si>
  <si>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</si>
  <si>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</si>
  <si>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</si>
  <si>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</si>
  <si>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</si>
  <si>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</si>
  <si>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</si>
  <si>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</si>
  <si>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</si>
  <si>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</si>
  <si>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</si>
  <si>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</si>
  <si>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</si>
  <si>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</si>
  <si>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</si>
  <si>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</si>
  <si>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</si>
  <si>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</si>
  <si>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</si>
  <si>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</si>
  <si>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</si>
  <si>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</si>
  <si>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</si>
  <si>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</si>
  <si>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</si>
  <si>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</si>
  <si>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</si>
  <si>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</si>
  <si>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</si>
  <si>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</si>
  <si>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</si>
  <si>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</si>
  <si>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</si>
  <si>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</si>
  <si>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</si>
  <si>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</si>
  <si>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</si>
  <si>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</si>
  <si>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</si>
  <si>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</si>
  <si>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</si>
  <si>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</si>
  <si>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</si>
  <si>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</si>
  <si>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</si>
  <si>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</si>
  <si>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</si>
  <si>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</si>
  <si>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</si>
  <si>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</si>
  <si>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</si>
  <si>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</si>
  <si>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</si>
  <si>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</si>
  <si>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</si>
  <si>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</si>
  <si>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</si>
  <si>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</si>
  <si>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</si>
  <si>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</si>
  <si>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</si>
  <si>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</si>
  <si>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</si>
  <si>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</si>
  <si>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</si>
  <si>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</si>
  <si>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</si>
  <si>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</si>
  <si>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</si>
  <si>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</si>
  <si>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</si>
  <si>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</si>
  <si>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</si>
  <si>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</si>
  <si>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</si>
  <si>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</si>
  <si>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</si>
  <si>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</si>
  <si>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</si>
  <si>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</si>
  <si>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</si>
  <si>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</si>
  <si>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</si>
  <si>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</si>
  <si>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</si>
  <si>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</si>
  <si>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</si>
  <si>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</si>
  <si>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</si>
  <si>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</si>
  <si>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</si>
  <si>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</si>
  <si>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</si>
  <si>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</si>
  <si>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</si>
  <si>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</si>
  <si>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</si>
  <si>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</si>
  <si>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</si>
  <si>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</si>
  <si>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</si>
  <si>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</si>
  <si>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</si>
  <si>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</si>
  <si>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</si>
  <si>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</si>
  <si>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</si>
  <si>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</si>
  <si>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</si>
  <si>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</si>
  <si>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</si>
  <si>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</si>
  <si>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</si>
  <si>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</si>
  <si>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</si>
  <si>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</si>
  <si>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</si>
  <si>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</si>
  <si>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</si>
  <si>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</si>
  <si>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</si>
  <si>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</si>
  <si>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</si>
  <si>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</si>
  <si>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</si>
  <si>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</si>
  <si>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</si>
  <si>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</si>
  <si>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</si>
  <si>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</si>
  <si>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</si>
  <si>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</si>
  <si>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</si>
  <si>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</si>
  <si>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</si>
  <si>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</si>
  <si>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</si>
  <si>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</si>
  <si>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</si>
  <si>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</si>
  <si>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</si>
  <si>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</si>
  <si>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</si>
  <si>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</si>
  <si>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</si>
  <si>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</si>
  <si>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</si>
  <si>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</si>
  <si>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</si>
  <si>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</si>
  <si>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</si>
  <si>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</si>
  <si>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</si>
  <si>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</si>
  <si>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</si>
  <si>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</si>
  <si>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</si>
  <si>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</si>
  <si>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</si>
  <si>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</si>
  <si>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</si>
  <si>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</si>
  <si>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</si>
  <si>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</si>
  <si>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</si>
  <si>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</si>
  <si>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</si>
  <si>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</si>
  <si>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</si>
  <si>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</si>
  <si>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</si>
  <si>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</si>
  <si>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</si>
  <si>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</si>
  <si>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</si>
  <si>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</si>
  <si>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</si>
  <si>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</si>
  <si>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</si>
  <si>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</si>
  <si>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</si>
  <si>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</si>
  <si>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</si>
  <si>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</si>
  <si>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</si>
  <si>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</si>
  <si>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</si>
  <si>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</si>
  <si>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</si>
  <si>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</si>
  <si>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</si>
  <si>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</si>
  <si>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</si>
  <si>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</si>
  <si>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</si>
  <si>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</si>
  <si>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</si>
  <si>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</si>
  <si>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</si>
  <si>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</si>
  <si>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</si>
  <si>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</si>
  <si>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</si>
  <si>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</si>
  <si>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</si>
  <si>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</si>
  <si>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</si>
  <si>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</si>
  <si>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</si>
  <si>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</si>
  <si>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</si>
  <si>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</si>
  <si>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</si>
  <si>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</si>
  <si>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</si>
  <si>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</si>
  <si>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</si>
  <si>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</si>
  <si>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</si>
  <si>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</si>
  <si>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</si>
  <si>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</si>
  <si>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</si>
  <si>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</si>
  <si>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</si>
  <si>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</si>
  <si>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</si>
  <si>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</si>
  <si>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</si>
  <si>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</si>
  <si>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</si>
  <si>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</si>
  <si>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</si>
  <si>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</si>
  <si>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</si>
  <si>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</si>
  <si>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</si>
  <si>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</si>
  <si>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</si>
  <si>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</si>
  <si>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</si>
  <si>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</si>
  <si>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</si>
  <si>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</si>
  <si>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</si>
  <si>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</si>
  <si>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</si>
  <si>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</si>
  <si>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</si>
  <si>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</si>
  <si>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</si>
  <si>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</si>
  <si>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</si>
  <si>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</si>
  <si>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</si>
  <si>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</si>
  <si>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</si>
  <si>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</si>
  <si>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</si>
  <si>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</si>
  <si>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</si>
  <si>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</si>
  <si>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</si>
  <si>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</si>
  <si>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</si>
  <si>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</si>
  <si>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</si>
  <si>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</si>
  <si>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</si>
  <si>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</si>
  <si>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</si>
  <si>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</si>
  <si>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</si>
  <si>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</si>
  <si>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</si>
  <si>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</si>
  <si>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</si>
  <si>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</si>
  <si>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</si>
  <si>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</si>
  <si>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</si>
  <si>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</si>
  <si>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</si>
  <si>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</si>
  <si>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</si>
  <si>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</si>
  <si>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</si>
  <si>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</si>
  <si>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</si>
  <si>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</si>
  <si>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</si>
  <si>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</si>
  <si>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</si>
  <si>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</si>
  <si>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</si>
  <si>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</si>
  <si>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</si>
  <si>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</si>
  <si>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</si>
  <si>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</si>
  <si>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</si>
  <si>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</si>
  <si>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</si>
  <si>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</si>
  <si>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</si>
  <si>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</si>
  <si>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</si>
  <si>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</si>
  <si>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</si>
  <si>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</si>
  <si>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</si>
  <si>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</si>
  <si>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</si>
  <si>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</si>
  <si>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</si>
  <si>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</si>
  <si>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</si>
  <si>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</si>
  <si>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</si>
  <si>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</si>
  <si>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</si>
  <si>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</si>
  <si>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</si>
  <si>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</si>
  <si>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</si>
  <si>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</si>
  <si>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</si>
  <si>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</si>
  <si>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</si>
  <si>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</si>
  <si>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</si>
  <si>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</si>
  <si>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</si>
  <si>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</si>
  <si>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</si>
  <si>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</si>
  <si>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</si>
  <si>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</si>
  <si>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</si>
  <si>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</si>
  <si>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</si>
  <si>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</si>
  <si>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</si>
  <si>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</si>
  <si>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</si>
  <si>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</si>
  <si>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</si>
  <si>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</si>
  <si>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</si>
  <si>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</si>
  <si>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</si>
  <si>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</si>
  <si>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</si>
  <si>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</si>
  <si>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</si>
  <si>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</si>
  <si>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</si>
  <si>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</si>
  <si>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</si>
  <si>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</si>
  <si>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</si>
  <si>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</si>
  <si>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</si>
  <si>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</si>
  <si>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</si>
  <si>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</si>
  <si>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</si>
  <si>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</si>
  <si>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</si>
  <si>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</si>
  <si>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</si>
  <si>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</si>
  <si>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</si>
  <si>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</si>
  <si>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</si>
  <si>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</si>
  <si>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</si>
  <si>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</si>
  <si>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</si>
  <si>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</si>
  <si>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</si>
  <si>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</si>
  <si>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</si>
  <si>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</si>
  <si>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</si>
  <si>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</si>
  <si>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</si>
  <si>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</si>
  <si>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</si>
  <si>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</si>
  <si>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</si>
  <si>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</si>
  <si>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</si>
  <si>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</si>
  <si>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</si>
  <si>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</si>
  <si>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</si>
  <si>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</si>
  <si>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</si>
  <si>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</si>
  <si>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</si>
  <si>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</si>
  <si>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</si>
  <si>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</si>
  <si>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</si>
  <si>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</si>
  <si>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</si>
  <si>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</si>
  <si>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</si>
  <si>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</si>
  <si>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</si>
  <si>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</si>
  <si>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</si>
  <si>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</si>
  <si>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</si>
  <si>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</si>
  <si>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</si>
  <si>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</si>
  <si>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</si>
  <si>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</si>
  <si>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</si>
  <si>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</si>
  <si>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</si>
  <si>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</si>
  <si>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</si>
  <si>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</si>
  <si>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</si>
  <si>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</si>
  <si>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</si>
  <si>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</si>
  <si>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</si>
  <si>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</si>
  <si>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</si>
  <si>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</si>
  <si>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</si>
  <si>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</si>
  <si>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</si>
  <si>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</si>
  <si>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</si>
  <si>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</si>
  <si>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</si>
  <si>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</si>
  <si>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</si>
  <si>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</si>
  <si>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</si>
  <si>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</si>
  <si>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</si>
  <si>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</si>
  <si>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</si>
  <si>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</si>
  <si>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</si>
  <si>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</si>
  <si>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</si>
  <si>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</si>
  <si>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</si>
  <si>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</si>
  <si>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</si>
  <si>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</si>
  <si>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</si>
  <si>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</si>
  <si>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</si>
  <si>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</si>
  <si>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</si>
  <si>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</si>
  <si>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</si>
  <si>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</si>
  <si>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</si>
  <si>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</si>
  <si>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</si>
  <si>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</si>
  <si>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</si>
  <si>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</si>
  <si>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</si>
  <si>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</si>
  <si>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</si>
  <si>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</si>
  <si>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</si>
  <si>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</si>
  <si>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</si>
  <si>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</si>
  <si>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</si>
  <si>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</si>
  <si>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</si>
  <si>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</si>
  <si>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</si>
  <si>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</si>
  <si>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</si>
  <si>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</si>
  <si>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</si>
  <si>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</si>
  <si>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</si>
  <si>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</si>
  <si>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</si>
  <si>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</si>
  <si>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</si>
  <si>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</si>
  <si>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</si>
  <si>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</si>
  <si>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</si>
  <si>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</si>
  <si>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</si>
  <si>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</si>
  <si>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</si>
  <si>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</si>
  <si>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</si>
  <si>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</si>
  <si>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</si>
  <si>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</si>
  <si>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</si>
  <si>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</si>
  <si>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</si>
  <si>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</si>
  <si>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</si>
  <si>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</si>
  <si>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</si>
  <si>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</si>
  <si>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</si>
  <si>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</si>
  <si>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</si>
  <si>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</si>
  <si>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</si>
  <si>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</si>
  <si>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</si>
  <si>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</si>
  <si>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</si>
  <si>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</si>
  <si>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</si>
  <si>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</si>
  <si>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</si>
  <si>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</si>
  <si>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</si>
  <si>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</si>
  <si>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</si>
  <si>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</si>
  <si>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</si>
  <si>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</si>
  <si>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</si>
  <si>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</si>
  <si>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</si>
  <si>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</si>
  <si>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</si>
  <si>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</si>
  <si>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</si>
  <si>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</si>
  <si>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</si>
  <si>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</si>
  <si>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</si>
  <si>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</si>
  <si>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</si>
  <si>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</si>
  <si>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</si>
  <si>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</si>
  <si>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</si>
  <si>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</si>
  <si>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</si>
  <si>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</si>
  <si>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</si>
  <si>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</si>
  <si>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</si>
  <si>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</si>
  <si>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</si>
  <si>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</si>
  <si>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</si>
  <si>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</si>
  <si>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</si>
  <si>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</si>
  <si>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</si>
  <si>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</si>
  <si>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</si>
  <si>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</si>
  <si>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</si>
  <si>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</si>
  <si>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</si>
  <si>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</si>
  <si>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</si>
  <si>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</si>
  <si>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</si>
  <si>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</si>
  <si>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</si>
  <si>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</si>
  <si>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</si>
  <si>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</si>
  <si>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</si>
  <si>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</si>
  <si>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</si>
  <si>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</si>
  <si>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</si>
  <si>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</si>
  <si>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</si>
  <si>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</si>
  <si>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</si>
  <si>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</si>
  <si>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</si>
  <si>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</si>
  <si>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</si>
  <si>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</si>
  <si>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</si>
  <si>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</si>
  <si>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</si>
  <si>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</si>
  <si>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</si>
  <si>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</si>
  <si>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</si>
  <si>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</si>
  <si>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</si>
  <si>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</si>
  <si>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</si>
  <si>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</si>
  <si>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</si>
  <si>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</si>
  <si>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</si>
  <si>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</si>
  <si>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</si>
  <si>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</si>
  <si>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</si>
  <si>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</si>
  <si>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</si>
  <si>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</si>
  <si>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</si>
  <si>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</si>
  <si>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</si>
  <si>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</si>
  <si>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</si>
  <si>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</si>
  <si>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</si>
  <si>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</si>
  <si>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</si>
  <si>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</si>
  <si>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</si>
  <si>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</si>
  <si>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</si>
  <si>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</si>
  <si>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</si>
  <si>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</si>
  <si>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</si>
  <si>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</si>
  <si>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</si>
  <si>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</si>
  <si>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</si>
  <si>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</si>
  <si>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</si>
  <si>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</si>
  <si>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</si>
  <si>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</si>
  <si>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</si>
  <si>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</si>
  <si>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</si>
  <si>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</si>
  <si>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</si>
  <si>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</si>
  <si>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</si>
  <si>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</si>
  <si>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</si>
  <si>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</si>
  <si>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</si>
  <si>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</si>
  <si>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</si>
  <si>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</si>
  <si>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</si>
  <si>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</si>
  <si>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</si>
  <si>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</si>
  <si>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</si>
  <si>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</si>
  <si>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</si>
  <si>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</si>
  <si>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</si>
  <si>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</si>
  <si>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</si>
  <si>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</si>
  <si>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</si>
  <si>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</si>
  <si>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</si>
  <si>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</si>
  <si>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</si>
  <si>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</si>
  <si>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</si>
  <si>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</si>
  <si>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</si>
  <si>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</si>
  <si>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</si>
  <si>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</si>
  <si>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</si>
  <si>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</si>
  <si>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</si>
  <si>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</si>
  <si>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</si>
  <si>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</si>
  <si>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</si>
  <si>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</si>
  <si>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</si>
  <si>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</si>
  <si>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</si>
  <si>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</si>
  <si>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</si>
  <si>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</si>
  <si>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</si>
  <si>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</si>
  <si>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</si>
  <si>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</si>
  <si>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</si>
  <si>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</si>
  <si>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</si>
  <si>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</si>
  <si>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</si>
  <si>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</si>
  <si>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</si>
  <si>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</si>
  <si>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</si>
  <si>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</si>
  <si>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</si>
  <si>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</si>
  <si>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</si>
  <si>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</si>
  <si>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</si>
  <si>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</si>
  <si>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</si>
  <si>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</si>
  <si>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</si>
  <si>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</si>
  <si>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</si>
  <si>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</si>
  <si>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</si>
  <si>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</si>
  <si>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</si>
  <si>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</si>
  <si>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</si>
  <si>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</si>
  <si>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</si>
  <si>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</si>
  <si>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</si>
  <si>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</si>
  <si>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</si>
  <si>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</si>
  <si>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</si>
  <si>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</si>
  <si>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</si>
  <si>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</si>
  <si>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</si>
  <si>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</si>
  <si>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</si>
  <si>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</si>
  <si>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</si>
  <si>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</si>
  <si>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</si>
  <si>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</si>
  <si>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</si>
  <si>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</si>
  <si>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</si>
  <si>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</si>
  <si>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</si>
  <si>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</si>
  <si>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</si>
  <si>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</si>
  <si>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</si>
  <si>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</si>
  <si>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</si>
  <si>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</si>
  <si>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</si>
  <si>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</si>
  <si>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</si>
  <si>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</si>
  <si>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</si>
  <si>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</si>
  <si>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</si>
  <si>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</si>
  <si>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</si>
  <si>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</si>
  <si>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</si>
  <si>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</si>
  <si>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</si>
  <si>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</si>
  <si>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</si>
  <si>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</si>
  <si>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</si>
  <si>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</si>
  <si>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</si>
  <si>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</si>
  <si>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</si>
  <si>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</si>
  <si>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</si>
  <si>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</si>
  <si>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</si>
  <si>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</si>
  <si>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</si>
  <si>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</si>
  <si>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</si>
  <si>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</si>
  <si>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</si>
  <si>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</si>
  <si>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</si>
  <si>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</si>
  <si>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</si>
  <si>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</si>
  <si>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</si>
  <si>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</si>
  <si>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</si>
  <si>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</si>
  <si>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</si>
  <si>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</si>
  <si>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</si>
  <si>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</si>
  <si>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</si>
  <si>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</si>
  <si>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</si>
  <si>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</si>
  <si>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</si>
  <si>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</si>
  <si>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</si>
  <si>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</si>
  <si>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</si>
  <si>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</si>
  <si>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</si>
  <si>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</si>
  <si>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</si>
  <si>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</si>
  <si>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</si>
  <si>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</si>
  <si>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</si>
  <si>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</si>
  <si>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</si>
  <si>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</si>
  <si>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</si>
  <si>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</si>
  <si>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</si>
  <si>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</si>
  <si>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</si>
  <si>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</si>
  <si>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</si>
  <si>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</si>
  <si>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</si>
  <si>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</si>
  <si>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</si>
  <si>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</si>
  <si>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</si>
  <si>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</si>
  <si>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</si>
  <si>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</si>
  <si>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</si>
  <si>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</si>
  <si>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</si>
  <si>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</si>
  <si>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</si>
  <si>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</si>
  <si>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</si>
  <si>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</si>
  <si>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</si>
  <si>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</si>
  <si>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</si>
  <si>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</si>
  <si>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</si>
  <si>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</si>
  <si>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</si>
  <si>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</si>
  <si>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</si>
  <si>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</si>
  <si>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</si>
  <si>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</si>
  <si>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</si>
  <si>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</si>
  <si>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</si>
  <si>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</si>
  <si>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</si>
  <si>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</si>
  <si>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</si>
  <si>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</si>
  <si>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</si>
  <si>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</si>
  <si>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</si>
  <si>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</si>
  <si>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</si>
  <si>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</si>
  <si>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</si>
  <si>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</si>
  <si>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</si>
  <si>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</si>
  <si>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</si>
  <si>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</si>
  <si>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</si>
  <si>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</si>
  <si>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</si>
  <si>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</si>
  <si>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</si>
  <si>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</si>
  <si>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</si>
  <si>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</si>
  <si>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</si>
  <si>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</si>
  <si>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</si>
  <si>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</si>
  <si>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</si>
  <si>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</si>
  <si>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</si>
  <si>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</si>
  <si>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</si>
  <si>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</si>
  <si>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</si>
  <si>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</si>
  <si>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</si>
  <si>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</si>
  <si>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</si>
  <si>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</si>
  <si>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</si>
  <si>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</si>
  <si>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</si>
  <si>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</si>
  <si>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</si>
  <si>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</si>
  <si>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</si>
  <si>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</si>
  <si>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</si>
  <si>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</si>
  <si>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</si>
  <si>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</si>
  <si>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</si>
  <si>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</si>
  <si>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</si>
  <si>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</si>
  <si>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</si>
  <si>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</si>
  <si>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</si>
  <si>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</si>
  <si>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</si>
  <si>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</si>
  <si>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</si>
  <si>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</si>
  <si>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</si>
  <si>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</si>
  <si>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</si>
  <si>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</si>
  <si>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</si>
  <si>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</si>
  <si>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</si>
  <si>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</si>
  <si>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</si>
  <si>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</si>
  <si>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</si>
  <si>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</si>
  <si>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</si>
  <si>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</si>
  <si>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</si>
  <si>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</si>
  <si>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</si>
  <si>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</si>
  <si>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</si>
  <si>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</si>
  <si>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</si>
  <si>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</si>
  <si>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</si>
  <si>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</si>
  <si>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</si>
  <si>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</si>
  <si>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</si>
  <si>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</si>
  <si>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</si>
  <si>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</si>
  <si>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</si>
  <si>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</si>
  <si>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</si>
  <si>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</si>
  <si>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</si>
  <si>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</si>
  <si>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</si>
  <si>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</si>
  <si>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</si>
  <si>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</si>
  <si>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</si>
  <si>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</si>
  <si>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</si>
  <si>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</si>
  <si>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</si>
  <si>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</si>
  <si>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</si>
  <si>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</si>
  <si>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</si>
  <si>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</si>
  <si>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</si>
  <si>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</si>
  <si>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</si>
  <si>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</si>
  <si>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</si>
  <si>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</si>
  <si>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</si>
  <si>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</si>
  <si>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</si>
  <si>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</si>
  <si>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</si>
  <si>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</si>
  <si>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</si>
  <si>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</si>
  <si>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</si>
  <si>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</si>
  <si>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</si>
  <si>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</si>
  <si>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</si>
  <si>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</si>
  <si>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</si>
  <si>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</si>
  <si>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</si>
  <si>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</si>
  <si>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</si>
  <si>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</si>
  <si>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</si>
  <si>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</si>
  <si>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</si>
  <si>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</si>
  <si>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</si>
  <si>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</si>
  <si>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</si>
  <si>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</si>
  <si>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</si>
  <si>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</si>
  <si>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</si>
  <si>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</si>
  <si>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</si>
  <si>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</si>
  <si>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</si>
  <si>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</si>
  <si>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</si>
  <si>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</si>
  <si>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</si>
  <si>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</si>
  <si>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</si>
  <si>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</si>
  <si>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</si>
  <si>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</si>
  <si>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</si>
  <si>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</si>
  <si>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</si>
  <si>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</si>
  <si>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</si>
  <si>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</si>
  <si>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</si>
  <si>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</si>
  <si>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</si>
  <si>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</si>
  <si>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</si>
  <si>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</si>
  <si>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</si>
  <si>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</si>
  <si>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</si>
  <si>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</si>
  <si>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</si>
  <si>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</si>
  <si>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</si>
  <si>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</si>
  <si>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</si>
  <si>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</si>
  <si>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</si>
  <si>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</si>
  <si>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</si>
  <si>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</si>
  <si>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</si>
  <si>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</si>
  <si>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</si>
  <si>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</si>
  <si>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</si>
  <si>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</si>
  <si>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</si>
  <si>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</si>
  <si>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</si>
  <si>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</si>
  <si>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</si>
  <si>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</si>
  <si>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</si>
  <si>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</si>
  <si>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</si>
  <si>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</si>
  <si>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</si>
  <si>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</si>
  <si>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</si>
  <si>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</si>
  <si>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</si>
  <si>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</si>
  <si>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</si>
  <si>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</si>
  <si>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</si>
  <si>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</si>
  <si>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</si>
  <si>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</si>
  <si>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</si>
  <si>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</si>
  <si>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</si>
  <si>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</si>
  <si>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</si>
  <si>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</si>
  <si>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</si>
  <si>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</si>
  <si>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</si>
  <si>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</si>
  <si>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</si>
  <si>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</si>
  <si>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</si>
  <si>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</si>
  <si>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</si>
  <si>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</si>
  <si>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</si>
  <si>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</si>
  <si>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</si>
  <si>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</si>
  <si>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</si>
  <si>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</si>
  <si>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</si>
  <si>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</si>
  <si>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</si>
  <si>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</si>
  <si>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</si>
  <si>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</si>
  <si>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</si>
  <si>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</si>
  <si>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</si>
  <si>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</si>
  <si>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</si>
  <si>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</si>
  <si>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</si>
  <si>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</si>
  <si>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</si>
  <si>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</si>
  <si>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</si>
  <si>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</si>
  <si>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</si>
  <si>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</si>
  <si>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</si>
  <si>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</si>
  <si>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</si>
  <si>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</si>
  <si>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</si>
  <si>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</si>
  <si>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</si>
  <si>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</si>
  <si>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</si>
  <si>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</si>
  <si>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</si>
  <si>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</si>
  <si>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</si>
  <si>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</si>
  <si>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</si>
  <si>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</si>
  <si>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</si>
  <si>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</si>
  <si>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</si>
  <si>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</si>
  <si>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</si>
  <si>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</si>
  <si>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</si>
  <si>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</si>
  <si>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</si>
  <si>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</si>
  <si>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</si>
  <si>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</si>
  <si>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</si>
  <si>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</si>
  <si>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</si>
  <si>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</si>
  <si>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</si>
  <si>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</si>
  <si>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</si>
  <si>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</si>
  <si>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</si>
  <si>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</si>
  <si>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</si>
  <si>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</si>
  <si>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</si>
  <si>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</si>
  <si>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</si>
  <si>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</si>
  <si>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</si>
  <si>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</si>
  <si>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</si>
  <si>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</si>
  <si>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</si>
  <si>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</si>
  <si>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</si>
  <si>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</si>
  <si>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</si>
  <si>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</si>
  <si>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</si>
  <si>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</si>
  <si>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</si>
  <si>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</si>
  <si>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</si>
  <si>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</si>
  <si>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</si>
  <si>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</si>
  <si>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</si>
  <si>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</si>
  <si>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</si>
  <si>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</si>
  <si>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</si>
  <si>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</si>
  <si>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</si>
  <si>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</si>
  <si>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</si>
  <si>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</si>
  <si>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</si>
  <si>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</si>
  <si>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</si>
  <si>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</si>
  <si>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</si>
  <si>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</si>
  <si>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</si>
  <si>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</si>
  <si>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</si>
  <si>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</si>
  <si>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</si>
  <si>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</si>
  <si>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</si>
  <si>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</si>
  <si>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</si>
  <si>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</si>
  <si>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</si>
  <si>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</si>
  <si>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</si>
  <si>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</si>
  <si>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</si>
  <si>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</si>
  <si>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</si>
  <si>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</si>
  <si>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</si>
  <si>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</si>
  <si>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</si>
  <si>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</si>
  <si>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</si>
  <si>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</si>
  <si>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</si>
  <si>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</si>
  <si>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</si>
  <si>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</si>
  <si>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</si>
  <si>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</si>
  <si>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</si>
  <si>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</si>
  <si>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</si>
  <si>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</si>
  <si>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</si>
  <si>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</si>
  <si>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</si>
  <si>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</si>
  <si>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</si>
  <si>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</si>
  <si>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</si>
  <si>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</si>
  <si>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</si>
  <si>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</si>
  <si>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</si>
  <si>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</si>
  <si>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</si>
  <si>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</si>
  <si>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</si>
  <si>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</si>
  <si>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</si>
  <si>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</si>
  <si>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</si>
  <si>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</si>
  <si>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</si>
  <si>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</si>
  <si>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</si>
  <si>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</si>
  <si>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</si>
  <si>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</si>
  <si>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</si>
  <si>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</si>
  <si>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</si>
  <si>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</si>
  <si>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</si>
  <si>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</si>
  <si>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</si>
  <si>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</si>
  <si>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</si>
  <si>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</si>
  <si>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</si>
  <si>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</si>
  <si>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</si>
  <si>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</si>
  <si>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</si>
  <si>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</si>
  <si>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</si>
  <si>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</si>
  <si>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</si>
  <si>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</si>
  <si>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</si>
  <si>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</si>
  <si>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</si>
  <si>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</si>
  <si>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</si>
  <si>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</si>
  <si>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</si>
  <si>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</si>
  <si>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</si>
  <si>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</si>
  <si>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</si>
  <si>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</si>
  <si>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</si>
  <si>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</si>
  <si>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</si>
  <si>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</si>
  <si>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</si>
  <si>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</si>
  <si>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</si>
  <si>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</si>
  <si>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</si>
  <si>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</si>
  <si>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</si>
  <si>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</si>
  <si>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</si>
  <si>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</si>
  <si>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</si>
  <si>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</si>
  <si>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</si>
  <si>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</si>
  <si>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</si>
  <si>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</si>
  <si>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</si>
  <si>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</si>
  <si>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</si>
  <si>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</si>
  <si>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</si>
  <si>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</si>
  <si>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</si>
  <si>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</si>
  <si>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</si>
  <si>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</si>
  <si>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</si>
  <si>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</si>
  <si>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</si>
  <si>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</si>
  <si>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</si>
  <si>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</si>
  <si>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</si>
  <si>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</si>
  <si>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</si>
  <si>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</si>
  <si>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</si>
  <si>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</si>
  <si>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</si>
  <si>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</si>
  <si>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</si>
  <si>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</si>
  <si>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</si>
  <si>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</si>
  <si>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</si>
  <si>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</si>
  <si>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</si>
  <si>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</si>
  <si>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</si>
  <si>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</si>
  <si>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</si>
  <si>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</si>
  <si>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</si>
  <si>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</si>
  <si>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</si>
  <si>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</si>
  <si>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</si>
  <si>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</si>
  <si>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</si>
  <si>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</si>
  <si>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</si>
  <si>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</si>
  <si>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</si>
  <si>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</si>
  <si>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</si>
  <si>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</si>
  <si>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</si>
  <si>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</si>
  <si>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</si>
  <si>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</si>
  <si>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</si>
  <si>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</si>
  <si>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</si>
  <si>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</si>
  <si>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</si>
  <si>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</si>
  <si>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</si>
  <si>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</si>
  <si>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</si>
  <si>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</si>
  <si>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</si>
  <si>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</si>
  <si>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</si>
  <si>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</si>
  <si>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</si>
  <si>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</si>
  <si>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</si>
  <si>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</si>
  <si>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</si>
  <si>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</si>
  <si>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</si>
  <si>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</si>
  <si>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</si>
  <si>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</si>
  <si>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</si>
  <si>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</si>
  <si>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</si>
  <si>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</si>
  <si>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</si>
  <si>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</si>
  <si>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</si>
  <si>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</si>
  <si>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</si>
  <si>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</si>
  <si>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</si>
  <si>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</si>
  <si>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</si>
  <si>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</si>
  <si>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</si>
  <si>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</si>
  <si>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</si>
  <si>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</si>
  <si>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</si>
  <si>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</si>
  <si>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</si>
  <si>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</si>
  <si>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</si>
  <si>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</si>
  <si>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</si>
  <si>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</si>
  <si>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</si>
  <si>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</si>
  <si>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</si>
  <si>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</si>
  <si>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</si>
  <si>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</si>
  <si>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</si>
  <si>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</si>
  <si>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</si>
  <si>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</si>
  <si>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</si>
  <si>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</si>
  <si>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</si>
  <si>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</si>
  <si>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</si>
  <si>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</si>
  <si>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</si>
  <si>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</si>
  <si>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</si>
  <si>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</si>
  <si>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</si>
  <si>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</si>
  <si>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</si>
  <si>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</si>
  <si>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</si>
  <si>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</si>
  <si>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</si>
  <si>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</si>
  <si>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</si>
  <si>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</si>
  <si>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</si>
  <si>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</si>
  <si>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</si>
  <si>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</si>
  <si>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</si>
  <si>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</si>
  <si>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</si>
  <si>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</si>
  <si>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</si>
  <si>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</si>
  <si>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</si>
  <si>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</si>
  <si>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</si>
  <si>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</si>
  <si>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</si>
  <si>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</si>
  <si>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</si>
  <si>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</si>
  <si>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</si>
  <si>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</si>
  <si>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</si>
  <si>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</si>
  <si>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</si>
  <si>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</si>
  <si>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</si>
  <si>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</si>
  <si>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</si>
  <si>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</si>
  <si>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</si>
  <si>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</si>
  <si>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</si>
  <si>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</si>
  <si>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</si>
  <si>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</si>
  <si>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</si>
  <si>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</si>
  <si>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</si>
  <si>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</si>
  <si>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</si>
  <si>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</si>
  <si>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</si>
  <si>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</si>
  <si>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</si>
  <si>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</si>
  <si>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</si>
  <si>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</si>
  <si>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</si>
  <si>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</si>
  <si>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</si>
  <si>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</si>
  <si>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</si>
  <si>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</si>
  <si>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</si>
  <si>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</si>
  <si>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</si>
  <si>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</si>
  <si>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</si>
  <si>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</si>
  <si>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</si>
  <si>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</si>
  <si>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</si>
  <si>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</si>
  <si>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</si>
  <si>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</si>
  <si>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</si>
  <si>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</si>
  <si>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</si>
  <si>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</si>
  <si>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</si>
  <si>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</si>
  <si>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</si>
  <si>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</si>
  <si>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</si>
  <si>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</si>
  <si>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</si>
  <si>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</si>
  <si>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</si>
  <si>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</si>
  <si>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</si>
  <si>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</si>
  <si>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</si>
  <si>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</si>
  <si>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</si>
  <si>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</si>
  <si>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</si>
  <si>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</si>
  <si>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</si>
  <si>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</si>
  <si>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</si>
  <si>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</si>
  <si>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</si>
  <si>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</si>
  <si>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</si>
  <si>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</si>
  <si>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</si>
  <si>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</si>
  <si>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</si>
  <si>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</si>
  <si>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</si>
  <si>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</si>
  <si>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</si>
  <si>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</si>
  <si>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</si>
  <si>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</si>
  <si>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</si>
  <si>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</si>
  <si>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</si>
  <si>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</si>
  <si>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</si>
  <si>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</si>
  <si>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</si>
  <si>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</si>
  <si>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</si>
  <si>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</si>
  <si>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</si>
  <si>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</si>
  <si>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</si>
  <si>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</si>
  <si>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</si>
  <si>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</si>
  <si>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</si>
  <si>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</si>
  <si>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</si>
  <si>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</si>
  <si>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</si>
  <si>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</si>
  <si>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</si>
  <si>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</si>
  <si>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</si>
  <si>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</si>
  <si>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</si>
  <si>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</si>
  <si>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</si>
  <si>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</si>
  <si>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</si>
  <si>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</si>
  <si>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</si>
  <si>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</si>
  <si>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</si>
  <si>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</si>
  <si>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</si>
  <si>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</si>
  <si>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</si>
  <si>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</si>
  <si>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</si>
  <si>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</si>
  <si>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</si>
  <si>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</si>
  <si>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</si>
  <si>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</si>
  <si>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</si>
  <si>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</si>
  <si>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</si>
  <si>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</si>
  <si>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</si>
  <si>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</si>
  <si>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</si>
  <si>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</si>
  <si>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</si>
  <si>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</si>
  <si>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</si>
  <si>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</si>
  <si>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</si>
  <si>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</si>
  <si>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</si>
  <si>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</si>
  <si>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</si>
  <si>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</si>
  <si>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</si>
  <si>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</si>
  <si>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</si>
  <si>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</si>
  <si>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</si>
  <si>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</si>
  <si>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</si>
  <si>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</si>
  <si>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</si>
  <si>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</si>
  <si>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</si>
  <si>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</si>
  <si>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</si>
  <si>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</si>
  <si>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</si>
  <si>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</si>
  <si>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</si>
  <si>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</si>
  <si>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</si>
  <si>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</si>
  <si>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</si>
  <si>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</si>
  <si>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</si>
  <si>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</si>
  <si>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</si>
  <si>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</si>
  <si>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</si>
  <si>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</si>
  <si>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</si>
  <si>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</si>
  <si>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</si>
  <si>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</si>
  <si>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</si>
  <si>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</si>
  <si>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</si>
  <si>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</si>
  <si>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</si>
  <si>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</si>
  <si>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</si>
  <si>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</si>
  <si>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</si>
  <si>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</si>
  <si>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</si>
  <si>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</si>
  <si>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</si>
  <si>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</si>
  <si>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</si>
  <si>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</si>
  <si>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</si>
  <si>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</si>
  <si>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</si>
  <si>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</si>
  <si>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</si>
  <si>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</si>
  <si>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</si>
  <si>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</si>
  <si>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</si>
  <si>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</si>
  <si>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</si>
  <si>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</si>
  <si>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</si>
  <si>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</si>
  <si>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</si>
  <si>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</si>
  <si>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</si>
  <si>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</si>
  <si>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</si>
  <si>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</si>
  <si>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</si>
  <si>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</si>
  <si>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</si>
  <si>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</si>
  <si>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</si>
  <si>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</si>
  <si>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</si>
  <si>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</si>
  <si>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</si>
  <si>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</si>
  <si>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</si>
  <si>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</si>
  <si>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</si>
  <si>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</si>
  <si>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</si>
  <si>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</si>
  <si>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</si>
  <si>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</si>
  <si>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</si>
  <si>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</si>
  <si>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</si>
  <si>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</si>
  <si>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</si>
  <si>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</si>
  <si>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</si>
  <si>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</si>
  <si>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</si>
  <si>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</si>
  <si>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</si>
  <si>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</si>
  <si>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</si>
  <si>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</si>
  <si>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</si>
  <si>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</si>
  <si>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</si>
  <si>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</si>
  <si>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</si>
  <si>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</si>
  <si>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</si>
  <si>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</si>
  <si>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</si>
  <si>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</si>
  <si>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</si>
  <si>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</si>
  <si>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</si>
  <si>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</si>
  <si>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</si>
  <si>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</si>
  <si>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</si>
  <si>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</si>
  <si>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</si>
  <si>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</si>
  <si>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</si>
  <si>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</si>
  <si>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</si>
  <si>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</si>
  <si>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</si>
  <si>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</si>
  <si>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</si>
  <si>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</si>
  <si>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</si>
  <si>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</si>
  <si>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</si>
  <si>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</si>
  <si>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</si>
  <si>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</si>
  <si>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</si>
  <si>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</si>
  <si>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</si>
  <si>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</si>
  <si>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</si>
  <si>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</si>
  <si>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</si>
  <si>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</si>
  <si>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</si>
  <si>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</si>
  <si>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</si>
  <si>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</si>
  <si>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</si>
  <si>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</si>
  <si>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</si>
  <si>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</si>
  <si>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</si>
  <si>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</si>
  <si>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</si>
  <si>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</si>
  <si>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</si>
  <si>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</si>
  <si>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</si>
  <si>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</si>
  <si>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</si>
  <si>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</si>
  <si>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</si>
  <si>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</si>
  <si>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</si>
  <si>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</si>
  <si>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</si>
  <si>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</si>
  <si>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</si>
  <si>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</si>
  <si>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</si>
  <si>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</si>
  <si>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</si>
  <si>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</si>
  <si>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</si>
  <si>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</si>
  <si>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</si>
  <si>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</si>
  <si>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</si>
  <si>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</si>
  <si>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</si>
  <si>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</si>
  <si>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</si>
  <si>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</si>
  <si>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</si>
  <si>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</si>
  <si>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</si>
  <si>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</si>
  <si>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</si>
  <si>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</si>
  <si>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</si>
  <si>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</si>
  <si>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</si>
  <si>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</si>
  <si>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</si>
  <si>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</si>
  <si>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</si>
  <si>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</si>
  <si>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</si>
  <si>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</si>
  <si>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</si>
  <si>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</si>
  <si>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</si>
  <si>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</si>
  <si>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</si>
  <si>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</si>
  <si>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</si>
  <si>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</si>
  <si>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</si>
  <si>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</si>
  <si>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</si>
  <si>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</si>
  <si>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</si>
  <si>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</si>
  <si>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</si>
  <si>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</si>
  <si>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</si>
  <si>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</si>
  <si>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</si>
  <si>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</si>
  <si>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</si>
  <si>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</si>
  <si>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</si>
  <si>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</si>
  <si>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</si>
  <si>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</si>
  <si>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</si>
  <si>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</si>
  <si>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</si>
  <si>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</si>
  <si>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</si>
  <si>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</si>
  <si>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</si>
  <si>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</si>
  <si>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</si>
  <si>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</si>
  <si>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</si>
  <si>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</si>
  <si>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</si>
  <si>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</si>
  <si>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</si>
  <si>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</si>
  <si>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</si>
  <si>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</si>
  <si>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</si>
  <si>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</si>
  <si>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</si>
  <si>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</si>
  <si>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</si>
  <si>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</si>
  <si>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</si>
  <si>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</si>
  <si>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</si>
  <si>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</si>
  <si>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</si>
  <si>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</si>
  <si>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</si>
  <si>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</si>
  <si>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</si>
  <si>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</si>
  <si>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</si>
  <si>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</si>
  <si>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</si>
  <si>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</si>
  <si>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</si>
  <si>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</si>
  <si>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</si>
  <si>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</si>
  <si>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</si>
  <si>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</si>
  <si>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</si>
  <si>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</si>
  <si>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</si>
  <si>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</si>
  <si>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</si>
  <si>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</si>
  <si>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</si>
  <si>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</si>
  <si>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</si>
  <si>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</si>
  <si>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</si>
  <si>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</si>
  <si>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</si>
  <si>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</si>
  <si>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</si>
  <si>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</si>
  <si>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</si>
  <si>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</si>
  <si>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</si>
  <si>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</si>
  <si>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</si>
  <si>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</si>
  <si>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</si>
  <si>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</si>
  <si>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</si>
  <si>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</si>
  <si>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</si>
  <si>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</si>
  <si>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</si>
  <si>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</si>
  <si>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</si>
  <si>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</si>
  <si>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</si>
  <si>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</si>
  <si>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</si>
  <si>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</si>
  <si>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</si>
  <si>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</si>
  <si>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</si>
  <si>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</si>
  <si>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</si>
  <si>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</si>
  <si>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</si>
  <si>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</si>
  <si>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</si>
  <si>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</si>
  <si>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</si>
  <si>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</si>
  <si>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</si>
  <si>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</si>
  <si>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</si>
  <si>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</si>
  <si>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</si>
  <si>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</si>
  <si>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</si>
  <si>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</si>
  <si>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</si>
  <si>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</si>
  <si>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</si>
  <si>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</si>
  <si>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</si>
  <si>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</si>
  <si>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</si>
  <si>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</si>
  <si>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</si>
  <si>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</si>
  <si>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</si>
  <si>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</si>
  <si>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</si>
  <si>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</si>
  <si>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</si>
  <si>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</si>
  <si>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</si>
  <si>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</si>
  <si>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</si>
  <si>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</si>
  <si>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</si>
  <si>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</si>
  <si>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</si>
  <si>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</si>
  <si>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</si>
  <si>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</si>
  <si>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</si>
  <si>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</si>
  <si>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</si>
  <si>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</si>
  <si>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</si>
  <si>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</si>
  <si>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</si>
  <si>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</si>
  <si>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</si>
  <si>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</si>
  <si>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</si>
  <si>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</si>
  <si>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</si>
  <si>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</si>
  <si>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</si>
  <si>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</si>
  <si>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</si>
  <si>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</si>
  <si>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</si>
  <si>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</si>
  <si>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</si>
  <si>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</si>
  <si>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</si>
  <si>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</si>
  <si>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</si>
  <si>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</si>
  <si>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</si>
  <si>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</si>
  <si>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</si>
  <si>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</si>
  <si>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</si>
  <si>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</si>
  <si>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</si>
  <si>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</si>
  <si>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</si>
  <si>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</si>
  <si>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</si>
  <si>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</si>
  <si>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</si>
  <si>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</si>
  <si>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</si>
  <si>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</si>
  <si>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</si>
  <si>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</si>
  <si>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</si>
  <si>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</si>
  <si>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</si>
  <si>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</si>
  <si>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</si>
  <si>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</si>
  <si>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</si>
  <si>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</si>
  <si>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</si>
  <si>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</si>
  <si>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</si>
  <si>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</si>
  <si>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</si>
  <si>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</si>
  <si>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</si>
  <si>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</si>
  <si>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</si>
  <si>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</si>
  <si>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</si>
  <si>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</si>
  <si>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</si>
  <si>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</si>
  <si>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</si>
  <si>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</si>
  <si>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</si>
  <si>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</si>
  <si>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</si>
  <si>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</si>
  <si>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</si>
  <si>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</si>
  <si>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</si>
  <si>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</si>
  <si>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</si>
  <si>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</si>
  <si>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</si>
  <si>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</si>
  <si>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</si>
  <si>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</si>
  <si>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</si>
  <si>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</si>
  <si>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</si>
  <si>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</si>
  <si>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</si>
  <si>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</si>
  <si>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</si>
  <si>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</si>
  <si>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</si>
  <si>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</si>
  <si>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</si>
  <si>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</si>
  <si>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</si>
  <si>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</si>
  <si>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</si>
  <si>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</si>
  <si>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</si>
  <si>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</si>
  <si>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</si>
  <si>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</si>
  <si>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</si>
  <si>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</si>
  <si>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</si>
  <si>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</si>
  <si>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</si>
  <si>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</si>
  <si>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</si>
  <si>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</si>
  <si>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</si>
  <si>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</si>
  <si>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</si>
  <si>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</si>
  <si>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</si>
  <si>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</si>
  <si>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</si>
  <si>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</si>
  <si>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</si>
  <si>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</si>
  <si>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</si>
  <si>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</si>
  <si>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</si>
  <si>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</si>
  <si>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</si>
  <si>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</si>
  <si>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</si>
  <si>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</si>
  <si>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</si>
  <si>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</si>
  <si>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</si>
  <si>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</si>
  <si>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</si>
  <si>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</si>
  <si>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</si>
  <si>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</si>
  <si>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</si>
  <si>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</si>
  <si>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</si>
  <si>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</si>
  <si>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</si>
  <si>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</si>
  <si>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</si>
  <si>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</si>
  <si>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</si>
  <si>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</si>
  <si>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</si>
  <si>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</si>
  <si>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</si>
  <si>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</si>
  <si>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</si>
  <si>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</si>
  <si>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</si>
  <si>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</si>
  <si>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</si>
  <si>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</si>
  <si>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</si>
  <si>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</si>
  <si>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</si>
  <si>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</si>
  <si>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</si>
  <si>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</si>
  <si>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</si>
  <si>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</si>
  <si>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</si>
  <si>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</si>
  <si>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</si>
  <si>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</si>
  <si>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</si>
  <si>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</si>
  <si>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</si>
  <si>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</si>
  <si>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</si>
  <si>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</si>
  <si>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</si>
  <si>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</si>
  <si>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</si>
  <si>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</si>
  <si>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</si>
  <si>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</si>
  <si>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</si>
  <si>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</si>
  <si>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</si>
  <si>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</si>
  <si>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</si>
  <si>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</si>
  <si>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</si>
  <si>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</si>
  <si>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</si>
  <si>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</si>
  <si>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</si>
  <si>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</si>
  <si>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</si>
  <si>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</si>
  <si>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</si>
  <si>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</si>
  <si>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</si>
  <si>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</si>
  <si>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</si>
  <si>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</si>
  <si>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</si>
  <si>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</si>
  <si>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</si>
  <si>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</si>
  <si>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</si>
  <si>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</si>
  <si>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</si>
  <si>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</si>
  <si>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</si>
  <si>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</si>
  <si>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</si>
  <si>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</si>
  <si>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</si>
  <si>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</si>
  <si>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</si>
  <si>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</si>
  <si>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</si>
  <si>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</si>
  <si>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</si>
  <si>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</si>
  <si>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</si>
  <si>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</si>
  <si>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</si>
  <si>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</si>
  <si>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</si>
  <si>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</si>
  <si>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</si>
  <si>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</si>
  <si>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</si>
  <si>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</si>
  <si>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</si>
  <si>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</si>
  <si>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</si>
  <si>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</si>
  <si>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</si>
  <si>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</si>
  <si>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</si>
  <si>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</si>
  <si>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</si>
  <si>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</si>
  <si>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</si>
  <si>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</si>
  <si>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</si>
  <si>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</si>
  <si>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</si>
  <si>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</si>
  <si>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</si>
  <si>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</si>
  <si>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</si>
  <si>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</si>
  <si>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</si>
  <si>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</si>
  <si>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</si>
  <si>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</si>
  <si>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</si>
  <si>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</si>
  <si>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</si>
  <si>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</si>
  <si>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</si>
  <si>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</si>
  <si>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</si>
  <si>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</si>
  <si>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</si>
  <si>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</si>
  <si>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</si>
  <si>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</si>
  <si>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</si>
  <si>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</si>
  <si>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</si>
  <si>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</si>
  <si>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</si>
  <si>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</si>
  <si>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</si>
  <si>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</si>
  <si>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</si>
  <si>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</si>
  <si>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</si>
  <si>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</si>
  <si>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</si>
  <si>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</si>
  <si>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</si>
  <si>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</si>
  <si>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</si>
  <si>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</si>
  <si>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</si>
  <si>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</si>
  <si>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</si>
  <si>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</si>
  <si>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</si>
  <si>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</si>
  <si>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</si>
  <si>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</si>
  <si>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</si>
  <si>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</si>
  <si>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</si>
  <si>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</si>
  <si>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</si>
  <si>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</si>
  <si>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</si>
  <si>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</si>
  <si>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</si>
  <si>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</si>
  <si>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</si>
  <si>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</si>
  <si>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</si>
  <si>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</si>
  <si>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</si>
  <si>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</si>
  <si>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</si>
  <si>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</si>
  <si>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</si>
  <si>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</si>
  <si>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</si>
  <si>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</si>
  <si>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</si>
  <si>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</si>
  <si>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</si>
  <si>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</si>
  <si>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</si>
  <si>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</si>
  <si>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</si>
  <si>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</si>
  <si>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</si>
  <si>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</si>
  <si>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</si>
  <si>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</si>
  <si>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</si>
  <si>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</si>
  <si>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</si>
  <si>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</si>
  <si>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</si>
  <si>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</si>
  <si>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</si>
  <si>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</si>
  <si>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</si>
  <si>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</si>
  <si>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</si>
  <si>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</si>
  <si>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</si>
  <si>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</si>
  <si>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</si>
  <si>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</si>
  <si>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</si>
  <si>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</si>
  <si>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</si>
  <si>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</si>
  <si>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</si>
  <si>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</si>
  <si>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</si>
  <si>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</si>
  <si>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</si>
  <si>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</si>
  <si>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</si>
  <si>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</si>
  <si>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</si>
  <si>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</si>
  <si>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</si>
  <si>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</si>
  <si>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</si>
  <si>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</si>
  <si>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</si>
  <si>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</si>
  <si>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</si>
  <si>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</si>
  <si>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</si>
  <si>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</si>
  <si>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</si>
  <si>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</si>
  <si>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</si>
  <si>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</si>
  <si>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</si>
  <si>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</si>
  <si>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</si>
  <si>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</si>
  <si>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</si>
  <si>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</si>
  <si>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</si>
  <si>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</si>
  <si>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</si>
  <si>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</si>
  <si>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</si>
  <si>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</si>
  <si>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</si>
  <si>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</si>
  <si>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</si>
  <si>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</si>
  <si>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</si>
  <si>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</si>
  <si>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</si>
  <si>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</si>
  <si>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</si>
  <si>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</si>
  <si>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</si>
  <si>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</si>
  <si>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</si>
  <si>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</si>
  <si>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</si>
  <si>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</si>
  <si>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</si>
  <si>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</si>
  <si>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</si>
  <si>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</si>
  <si>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</si>
  <si>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</si>
  <si>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</si>
  <si>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</si>
  <si>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</si>
  <si>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</si>
  <si>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</si>
  <si>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</si>
  <si>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</si>
  <si>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</si>
  <si>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</si>
  <si>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</si>
  <si>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</si>
  <si>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</si>
  <si>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</si>
  <si>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</si>
  <si>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</si>
  <si>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</si>
  <si>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</si>
  <si>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</si>
  <si>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</si>
  <si>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</si>
  <si>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</si>
  <si>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</si>
  <si>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</si>
  <si>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</si>
  <si>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</si>
  <si>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</si>
  <si>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</si>
  <si>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</si>
  <si>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</si>
  <si>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</si>
  <si>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</si>
  <si>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</si>
  <si>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</si>
  <si>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</si>
  <si>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</si>
  <si>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</si>
  <si>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</si>
  <si>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</si>
  <si>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</si>
  <si>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</si>
  <si>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</si>
  <si>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</si>
  <si>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</si>
  <si>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</si>
  <si>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</si>
  <si>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</si>
  <si>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</si>
  <si>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</si>
  <si>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</si>
  <si>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</si>
  <si>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</si>
  <si>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</si>
  <si>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</si>
  <si>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</si>
  <si>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</si>
  <si>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</si>
  <si>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</si>
  <si>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</si>
  <si>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</si>
  <si>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</si>
  <si>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</si>
  <si>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</si>
  <si>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</si>
  <si>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</si>
  <si>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</si>
  <si>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</si>
  <si>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</si>
  <si>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</si>
  <si>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</si>
  <si>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</si>
  <si>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</si>
  <si>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</si>
  <si>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</si>
  <si>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</si>
  <si>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</si>
  <si>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</si>
  <si>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</si>
  <si>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</si>
  <si>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</si>
  <si>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</si>
  <si>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</si>
  <si>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</si>
  <si>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</si>
  <si>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</si>
  <si>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</si>
  <si>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</si>
  <si>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</si>
  <si>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</si>
  <si>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</si>
  <si>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</si>
  <si>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</si>
  <si>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</si>
  <si>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</si>
  <si>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</si>
  <si>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</si>
  <si>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</si>
  <si>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</si>
  <si>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</si>
  <si>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</si>
  <si>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</si>
  <si>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</si>
  <si>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</si>
  <si>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</si>
  <si>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</si>
  <si>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</si>
  <si>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</si>
  <si>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</si>
  <si>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</si>
  <si>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</si>
  <si>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</si>
  <si>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</si>
  <si>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</si>
  <si>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</si>
  <si>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</si>
  <si>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</si>
  <si>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</si>
  <si>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</si>
  <si>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</si>
  <si>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</si>
  <si>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</si>
  <si>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</si>
  <si>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</si>
  <si>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</si>
  <si>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</si>
  <si>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</si>
  <si>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</si>
  <si>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</si>
  <si>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</si>
  <si>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</si>
  <si>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</si>
  <si>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</si>
  <si>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</si>
  <si>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</si>
  <si>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</si>
  <si>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</si>
  <si>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</si>
  <si>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</si>
  <si>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</si>
  <si>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</si>
  <si>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</si>
  <si>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</si>
  <si>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</si>
  <si>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</si>
  <si>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</si>
  <si>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</si>
  <si>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</si>
  <si>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</si>
  <si>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</si>
  <si>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</si>
  <si>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</si>
  <si>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</si>
  <si>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</si>
  <si>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</si>
  <si>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</si>
  <si>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</si>
  <si>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</si>
  <si>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</si>
  <si>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</si>
  <si>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</si>
  <si>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</si>
  <si>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</si>
  <si>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</si>
  <si>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</si>
  <si>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</si>
  <si>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</si>
  <si>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</si>
  <si>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</si>
  <si>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</si>
  <si>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</si>
  <si>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</si>
  <si>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</si>
  <si>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</si>
  <si>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</si>
  <si>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</si>
  <si>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</si>
  <si>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</si>
  <si>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</si>
  <si>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</si>
  <si>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</si>
  <si>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</si>
  <si>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</si>
  <si>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</si>
  <si>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</si>
  <si>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</si>
  <si>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</si>
  <si>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</si>
  <si>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</si>
  <si>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</si>
  <si>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</si>
  <si>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</si>
  <si>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</si>
  <si>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</si>
  <si>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</si>
  <si>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</si>
  <si>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</si>
  <si>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</si>
  <si>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</si>
  <si>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</si>
  <si>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</si>
  <si>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</si>
  <si>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</si>
  <si>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</si>
  <si>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</si>
  <si>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</si>
  <si>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</si>
  <si>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</si>
  <si>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</si>
  <si>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</si>
  <si>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</si>
  <si>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</si>
  <si>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</si>
  <si>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</si>
  <si>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</si>
  <si>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</si>
  <si>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</si>
  <si>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</si>
  <si>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</si>
  <si>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</si>
  <si>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</si>
  <si>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</si>
  <si>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</si>
  <si>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</si>
  <si>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</si>
  <si>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</si>
  <si>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</si>
  <si>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</si>
  <si>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</si>
  <si>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</si>
  <si>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</si>
  <si>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</si>
  <si>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</si>
  <si>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</si>
  <si>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</si>
  <si>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</si>
  <si>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</si>
  <si>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</si>
  <si>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</si>
  <si>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</si>
  <si>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</si>
  <si>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</si>
  <si>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</si>
  <si>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</si>
  <si>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</si>
  <si>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</si>
  <si>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</si>
  <si>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</si>
  <si>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</si>
  <si>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</si>
  <si>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</si>
  <si>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</si>
  <si>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</si>
  <si>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</si>
  <si>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</si>
  <si>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</si>
  <si>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</si>
  <si>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</si>
  <si>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</si>
  <si>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</si>
  <si>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</si>
  <si>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</si>
  <si>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</si>
  <si>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</si>
  <si>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</si>
  <si>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</si>
  <si>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</si>
  <si>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</si>
  <si>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</si>
  <si>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</si>
  <si>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</si>
  <si>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</si>
  <si>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</si>
  <si>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</si>
  <si>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</si>
  <si>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</si>
  <si>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</si>
  <si>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</si>
  <si>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</si>
  <si>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</si>
  <si>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</si>
  <si>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</si>
  <si>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</si>
  <si>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</si>
  <si>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</si>
  <si>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</si>
  <si>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</si>
  <si>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</si>
  <si>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</si>
  <si>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</si>
  <si>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</si>
  <si>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</si>
  <si>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</si>
  <si>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</si>
  <si>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</si>
  <si>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</si>
  <si>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</si>
  <si>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</si>
  <si>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</si>
  <si>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</si>
  <si>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</si>
  <si>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</si>
  <si>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</si>
  <si>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</si>
  <si>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</si>
  <si>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</si>
  <si>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</si>
  <si>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</si>
  <si>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</si>
  <si>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</si>
  <si>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</si>
  <si>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</si>
  <si>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</si>
  <si>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</si>
  <si>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</si>
  <si>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</si>
  <si>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</si>
  <si>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</si>
  <si>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</si>
  <si>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</si>
  <si>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</si>
  <si>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</si>
  <si>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</si>
  <si>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</si>
  <si>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</si>
  <si>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</si>
  <si>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</si>
  <si>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</si>
  <si>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</si>
  <si>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</si>
  <si>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</si>
  <si>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</si>
  <si>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</si>
  <si>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</si>
  <si>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</si>
  <si>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</si>
  <si>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</si>
  <si>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</si>
  <si>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</si>
  <si>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</si>
  <si>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</si>
  <si>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</si>
  <si>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</si>
  <si>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</si>
  <si>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</si>
  <si>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</si>
  <si>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</si>
  <si>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</si>
  <si>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</si>
  <si>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</si>
  <si>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</si>
  <si>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</si>
  <si>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</si>
  <si>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</si>
  <si>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</si>
  <si>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</si>
  <si>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</si>
  <si>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</si>
  <si>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</si>
  <si>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</si>
  <si>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</si>
  <si>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</si>
  <si>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</si>
  <si>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</si>
  <si>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</si>
  <si>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</si>
  <si>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</si>
  <si>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</si>
  <si>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</si>
  <si>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</si>
  <si>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</si>
  <si>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</si>
  <si>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</si>
  <si>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</si>
  <si>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</si>
  <si>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</si>
  <si>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</si>
  <si>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</si>
  <si>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</si>
  <si>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</si>
  <si>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</si>
  <si>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</si>
  <si>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</si>
  <si>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</si>
  <si>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</si>
  <si>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</si>
  <si>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</si>
  <si>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</si>
  <si>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</si>
  <si>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</si>
  <si>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</si>
  <si>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</si>
  <si>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</si>
  <si>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</si>
  <si>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</si>
  <si>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</si>
  <si>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</si>
  <si>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</si>
  <si>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</si>
  <si>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</si>
  <si>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</si>
  <si>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</si>
  <si>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</si>
  <si>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</si>
  <si>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</si>
  <si>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</si>
  <si>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</si>
  <si>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</si>
  <si>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</si>
  <si>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</si>
  <si>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</si>
  <si>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</si>
  <si>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</si>
  <si>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</si>
  <si>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</si>
  <si>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</si>
  <si>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</si>
  <si>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</si>
  <si>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</si>
  <si>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</si>
  <si>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</si>
  <si>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</si>
  <si>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</si>
  <si>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</si>
  <si>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</si>
  <si>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</si>
  <si>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</si>
  <si>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</si>
  <si>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</si>
  <si>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</si>
  <si>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</si>
  <si>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</si>
  <si>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</si>
  <si>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</si>
  <si>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</si>
  <si>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</si>
  <si>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</si>
  <si>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</si>
  <si>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</si>
  <si>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</si>
  <si>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</si>
  <si>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</si>
  <si>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</si>
  <si>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</si>
  <si>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</si>
  <si>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</si>
  <si>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</si>
  <si>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</si>
  <si>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</si>
  <si>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</si>
  <si>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</si>
  <si>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</si>
  <si>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</si>
  <si>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</si>
  <si>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</si>
  <si>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</si>
  <si>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</si>
  <si>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</si>
  <si>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</si>
  <si>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</si>
  <si>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</si>
  <si>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</si>
  <si>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</si>
  <si>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</si>
  <si>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</si>
  <si>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</si>
  <si>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</si>
  <si>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</si>
  <si>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</si>
  <si>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</si>
  <si>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</si>
  <si>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</si>
  <si>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</si>
  <si>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</si>
  <si>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</si>
  <si>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</si>
  <si>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</si>
  <si>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</si>
  <si>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</si>
  <si>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</si>
  <si>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</si>
  <si>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</si>
  <si>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</si>
  <si>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</si>
  <si>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</si>
  <si>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</si>
  <si>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</si>
  <si>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</si>
  <si>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</si>
  <si>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</si>
  <si>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</si>
  <si>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</si>
  <si>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</si>
  <si>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</si>
  <si>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</si>
  <si>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</si>
  <si>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</si>
  <si>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</si>
  <si>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</si>
  <si>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</si>
  <si>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</si>
  <si>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</si>
  <si>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</si>
  <si>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</si>
  <si>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</si>
  <si>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</si>
  <si>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</si>
  <si>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</si>
  <si>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</si>
  <si>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</si>
  <si>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</si>
  <si>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</si>
  <si>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</si>
  <si>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</si>
  <si>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</si>
  <si>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</si>
  <si>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</si>
  <si>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</si>
  <si>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</si>
  <si>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</si>
  <si>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</si>
  <si>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</si>
  <si>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</si>
  <si>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</si>
  <si>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</si>
  <si>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</si>
  <si>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</si>
  <si>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</si>
  <si>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</si>
  <si>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</si>
  <si>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</si>
  <si>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</si>
  <si>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</si>
  <si>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</si>
  <si>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</si>
  <si>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</si>
  <si>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</si>
  <si>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</si>
  <si>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</si>
  <si>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</si>
  <si>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</si>
  <si>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</si>
  <si>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</si>
  <si>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</si>
  <si>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</si>
  <si>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</si>
  <si>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</si>
  <si>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</si>
  <si>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</si>
  <si>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</si>
  <si>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</si>
  <si>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</si>
  <si>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</si>
  <si>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</si>
  <si>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</si>
  <si>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</si>
  <si>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</si>
  <si>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</si>
  <si>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</si>
  <si>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</si>
  <si>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</si>
  <si>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</si>
  <si>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</si>
  <si>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</si>
  <si>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</si>
  <si>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</si>
  <si>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</si>
  <si>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</si>
  <si>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</si>
  <si>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</si>
  <si>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</si>
  <si>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</si>
  <si>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</si>
  <si>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</si>
  <si>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</si>
  <si>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</si>
  <si>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</si>
  <si>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</si>
  <si>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</si>
  <si>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</si>
  <si>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</si>
  <si>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</si>
  <si>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</si>
  <si>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</si>
  <si>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</si>
  <si>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</si>
  <si>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</si>
  <si>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</si>
  <si>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</si>
  <si>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</si>
  <si>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</si>
  <si>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</si>
  <si>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</si>
  <si>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</si>
  <si>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</si>
  <si>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</si>
  <si>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</si>
  <si>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</si>
  <si>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</si>
  <si>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</si>
  <si>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</si>
  <si>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</si>
  <si>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</si>
  <si>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</si>
  <si>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</si>
  <si>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</si>
  <si>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</si>
  <si>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</si>
  <si>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</si>
  <si>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</si>
  <si>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</si>
  <si>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</si>
  <si>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</si>
  <si>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</si>
  <si>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</si>
  <si>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</si>
  <si>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</si>
  <si>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</si>
  <si>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</si>
  <si>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</si>
  <si>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</si>
  <si>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</si>
  <si>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</si>
  <si>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</si>
  <si>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</si>
  <si>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</si>
  <si>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</si>
  <si>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</si>
  <si>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</si>
  <si>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</si>
  <si>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</si>
  <si>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</si>
  <si>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</si>
  <si>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</si>
  <si>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</si>
  <si>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</si>
  <si>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</si>
  <si>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</si>
  <si>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</si>
  <si>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</si>
  <si>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</si>
  <si>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</si>
  <si>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</si>
  <si>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</si>
  <si>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</si>
  <si>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</si>
  <si>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</si>
  <si>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</si>
  <si>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</si>
  <si>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</si>
  <si>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</si>
  <si>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</si>
  <si>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</si>
  <si>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</si>
  <si>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</si>
  <si>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</si>
  <si>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</si>
  <si>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</si>
  <si>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</si>
  <si>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</si>
  <si>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</si>
  <si>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</si>
  <si>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</si>
  <si>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</si>
  <si>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</si>
  <si>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</si>
  <si>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</si>
  <si>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</si>
  <si>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</si>
  <si>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</si>
  <si>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</si>
  <si>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</si>
  <si>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</si>
  <si>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</si>
  <si>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</si>
  <si>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</si>
  <si>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</si>
  <si>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</si>
  <si>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</si>
  <si>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</si>
  <si>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</si>
  <si>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</si>
  <si>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</si>
  <si>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</si>
  <si>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</si>
  <si>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</si>
  <si>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</si>
  <si>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</si>
  <si>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</si>
  <si>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</si>
  <si>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</si>
  <si>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</si>
  <si>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</si>
  <si>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</si>
  <si>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</si>
  <si>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</si>
  <si>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</si>
  <si>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</si>
  <si>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</si>
  <si>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</si>
  <si>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</si>
  <si>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</si>
  <si>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</si>
  <si>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</si>
  <si>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</si>
  <si>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</si>
  <si>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</si>
  <si>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</si>
  <si>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</si>
  <si>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</si>
  <si>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</si>
  <si>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</si>
  <si>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</si>
  <si>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</si>
  <si>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</si>
  <si>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</si>
  <si>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</si>
  <si>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</si>
  <si>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</si>
  <si>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</si>
  <si>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</si>
  <si>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</si>
  <si>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</si>
  <si>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</si>
  <si>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</si>
  <si>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</si>
  <si>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</si>
  <si>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</si>
  <si>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</si>
  <si>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</si>
  <si>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</si>
  <si>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</si>
  <si>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</si>
  <si>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</si>
  <si>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</si>
  <si>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</si>
  <si>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</si>
  <si>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</si>
  <si>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</si>
  <si>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</si>
  <si>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</si>
  <si>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</si>
  <si>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</si>
  <si>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</si>
  <si>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</si>
  <si>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</si>
  <si>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</si>
  <si>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</si>
  <si>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</si>
  <si>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</si>
  <si>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</si>
  <si>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</si>
  <si>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</si>
  <si>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</si>
  <si>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</si>
  <si>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</si>
  <si>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</si>
  <si>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</si>
  <si>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</si>
  <si>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</si>
  <si>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</si>
  <si>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</si>
  <si>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</si>
  <si>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</si>
  <si>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</si>
  <si>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</si>
  <si>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</si>
  <si>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</si>
  <si>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</si>
  <si>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</si>
  <si>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</si>
  <si>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</si>
  <si>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</si>
  <si>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</si>
  <si>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</si>
  <si>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</si>
  <si>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</si>
  <si>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</si>
  <si>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</si>
  <si>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</si>
  <si>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</si>
  <si>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</si>
  <si>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</si>
  <si>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</si>
  <si>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</si>
  <si>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</si>
  <si>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</si>
  <si>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</si>
  <si>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</si>
  <si>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</si>
  <si>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</si>
  <si>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</si>
  <si>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</si>
  <si>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</si>
  <si>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</si>
  <si>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</si>
  <si>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</si>
  <si>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</si>
  <si>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</si>
  <si>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</si>
  <si>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</si>
  <si>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</si>
  <si>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</si>
  <si>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</si>
  <si>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</si>
  <si>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</si>
  <si>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</si>
  <si>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</si>
  <si>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</si>
  <si>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</si>
  <si>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</si>
  <si>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</si>
  <si>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</si>
  <si>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</si>
  <si>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</si>
  <si>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</si>
  <si>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</si>
  <si>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</si>
  <si>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</si>
  <si>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</si>
  <si>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</si>
  <si>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</si>
  <si>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</si>
  <si>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</si>
  <si>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</si>
  <si>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</si>
  <si>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</si>
  <si>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</si>
  <si>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</si>
  <si>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</si>
  <si>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</si>
  <si>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</si>
  <si>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</si>
  <si>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</si>
  <si>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</si>
  <si>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</si>
  <si>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</si>
  <si>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</si>
  <si>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</si>
  <si>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</si>
  <si>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</si>
  <si>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</si>
  <si>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</si>
  <si>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</si>
  <si>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</si>
  <si>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</si>
  <si>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</si>
  <si>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</si>
  <si>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</si>
  <si>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</si>
  <si>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</si>
  <si>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</si>
  <si>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</si>
  <si>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</si>
  <si>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</si>
  <si>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</si>
  <si>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</si>
  <si>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</si>
  <si>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</si>
  <si>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</si>
  <si>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</si>
  <si>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</si>
  <si>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</si>
  <si>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</si>
  <si>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</si>
  <si>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</si>
  <si>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</si>
  <si>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</si>
  <si>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</si>
  <si>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</si>
  <si>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</si>
  <si>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</si>
  <si>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</si>
  <si>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</si>
  <si>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</si>
  <si>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</si>
  <si>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</si>
  <si>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</si>
  <si>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</si>
  <si>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</si>
  <si>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</si>
  <si>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</si>
  <si>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</si>
  <si>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</si>
  <si>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</si>
  <si>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</si>
  <si>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</si>
  <si>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</si>
  <si>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</si>
  <si>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</si>
  <si>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</si>
  <si>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</si>
  <si>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</si>
  <si>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</si>
  <si>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</si>
  <si>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</si>
  <si>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</si>
  <si>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</si>
  <si>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</si>
  <si>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</si>
  <si>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</si>
  <si>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</si>
  <si>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</si>
  <si>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</si>
  <si>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</si>
  <si>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</si>
  <si>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</si>
  <si>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</si>
  <si>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</si>
  <si>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</si>
  <si>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</si>
  <si>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</si>
  <si>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</si>
  <si>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</si>
  <si>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</si>
  <si>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</si>
  <si>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</si>
  <si>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</si>
  <si>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</si>
  <si>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</si>
  <si>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</si>
  <si>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</si>
  <si>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</si>
  <si>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</si>
  <si>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</si>
  <si>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</si>
  <si>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</si>
  <si>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</si>
  <si>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</si>
  <si>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</si>
  <si>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</si>
  <si>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</si>
  <si>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</si>
  <si>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</si>
  <si>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</si>
  <si>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</si>
  <si>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</si>
  <si>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</si>
  <si>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</si>
  <si>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</si>
  <si>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</si>
  <si>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</si>
  <si>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</si>
  <si>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</si>
  <si>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</si>
  <si>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</si>
  <si>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</si>
  <si>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</si>
  <si>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</si>
  <si>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</si>
  <si>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</si>
  <si>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</si>
  <si>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</si>
  <si>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</si>
  <si>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</si>
  <si>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</si>
  <si>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</si>
  <si>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</si>
  <si>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</si>
  <si>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</si>
  <si>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</si>
  <si>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</si>
  <si>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</si>
  <si>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</si>
  <si>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</si>
  <si>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</si>
  <si>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</si>
  <si>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</si>
  <si>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</si>
  <si>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</si>
  <si>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</si>
  <si>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</si>
  <si>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</si>
  <si>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</si>
  <si>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</si>
  <si>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</si>
  <si>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</si>
  <si>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</si>
  <si>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</si>
  <si>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</si>
  <si>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</si>
  <si>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</si>
  <si>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</si>
  <si>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</si>
  <si>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</si>
  <si>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</si>
  <si>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</si>
  <si>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</si>
  <si>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</si>
  <si>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</si>
  <si>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</si>
  <si>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</si>
  <si>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</si>
  <si>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</si>
  <si>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</si>
  <si>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</si>
  <si>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</si>
  <si>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</si>
  <si>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</si>
  <si>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</si>
  <si>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</si>
  <si>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</si>
  <si>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</si>
  <si>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</si>
  <si>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</si>
  <si>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</si>
  <si>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</si>
  <si>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</si>
  <si>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</si>
  <si>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</si>
  <si>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</si>
  <si>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</si>
  <si>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</si>
  <si>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</si>
  <si>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</si>
  <si>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</si>
  <si>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</si>
  <si>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</si>
  <si>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</si>
  <si>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</si>
  <si>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</si>
  <si>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</si>
  <si>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</si>
  <si>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</si>
  <si>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</si>
  <si>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</si>
  <si>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</si>
  <si>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</si>
  <si>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</si>
  <si>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</si>
  <si>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</si>
  <si>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</si>
  <si>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</si>
  <si>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</si>
  <si>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</si>
  <si>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</si>
  <si>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</si>
  <si>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</si>
  <si>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</si>
  <si>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</si>
  <si>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</si>
  <si>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</si>
  <si>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</si>
  <si>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</si>
  <si>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</si>
  <si>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</si>
  <si>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</si>
  <si>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</si>
  <si>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</si>
  <si>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</si>
  <si>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</si>
  <si>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</si>
  <si>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</si>
  <si>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</si>
  <si>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</si>
  <si>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</si>
  <si>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</si>
  <si>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</si>
  <si>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</si>
  <si>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</si>
  <si>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</si>
  <si>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</si>
  <si>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</si>
  <si>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</si>
  <si>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</si>
  <si>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</si>
  <si>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</si>
  <si>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</si>
  <si>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</si>
  <si>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</si>
  <si>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</si>
  <si>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</si>
  <si>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</si>
  <si>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</si>
  <si>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</si>
  <si>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</si>
  <si>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</si>
  <si>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</si>
  <si>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</si>
  <si>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</si>
  <si>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</si>
  <si>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</si>
  <si>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</si>
  <si>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</si>
  <si>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</si>
  <si>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</si>
  <si>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</si>
  <si>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</si>
  <si>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</si>
  <si>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</si>
  <si>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</si>
  <si>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</si>
  <si>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</si>
  <si>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</si>
  <si>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</si>
  <si>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</si>
  <si>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</si>
  <si>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</si>
  <si>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</si>
  <si>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</si>
  <si>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</si>
  <si>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</si>
  <si>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</si>
  <si>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</si>
  <si>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</si>
  <si>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</si>
  <si>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</si>
  <si>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</si>
  <si>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</si>
  <si>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</si>
  <si>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</si>
  <si>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</si>
  <si>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</si>
  <si>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</si>
  <si>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</si>
  <si>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</si>
  <si>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</si>
  <si>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</si>
  <si>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</si>
  <si>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</si>
  <si>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</si>
  <si>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</si>
  <si>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</si>
  <si>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</si>
  <si>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</si>
  <si>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</si>
  <si>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</si>
  <si>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</si>
  <si>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</si>
  <si>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</si>
  <si>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</si>
  <si>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</si>
  <si>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</si>
  <si>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</si>
  <si>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</si>
  <si>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</si>
  <si>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</si>
  <si>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</si>
  <si>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</si>
  <si>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</si>
  <si>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</si>
  <si>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</si>
  <si>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</si>
  <si>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</si>
  <si>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</si>
  <si>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</si>
  <si>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</si>
  <si>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</si>
  <si>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</si>
  <si>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</si>
  <si>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</si>
  <si>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</si>
  <si>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</si>
  <si>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</si>
  <si>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</si>
  <si>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</si>
  <si>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</si>
  <si>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</si>
  <si>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</si>
  <si>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</si>
  <si>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</si>
  <si>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</si>
  <si>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</si>
  <si>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</si>
  <si>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</si>
  <si>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</si>
  <si>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</si>
  <si>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</si>
  <si>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</si>
  <si>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</si>
  <si>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</si>
  <si>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</si>
  <si>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</si>
  <si>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</si>
  <si>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</si>
  <si>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</si>
  <si>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</si>
  <si>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</si>
  <si>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</si>
  <si>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</si>
  <si>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</si>
  <si>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</si>
  <si>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</si>
  <si>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</si>
  <si>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</si>
  <si>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</si>
  <si>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</si>
  <si>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</si>
  <si>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</si>
  <si>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</si>
  <si>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</si>
  <si>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</si>
  <si>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</si>
  <si>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</si>
  <si>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</si>
  <si>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</si>
  <si>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</si>
  <si>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</si>
  <si>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</si>
  <si>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</si>
  <si>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</si>
  <si>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</si>
  <si>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</si>
  <si>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</si>
  <si>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</si>
  <si>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</si>
  <si>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</si>
  <si>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</si>
  <si>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</si>
  <si>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</si>
  <si>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</si>
  <si>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</si>
  <si>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</si>
  <si>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</si>
  <si>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</si>
  <si>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</si>
  <si>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</si>
  <si>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</si>
  <si>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</si>
  <si>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</si>
  <si>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</si>
  <si>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</si>
  <si>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</si>
  <si>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</si>
  <si>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</si>
  <si>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</si>
  <si>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</si>
  <si>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</si>
  <si>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</si>
  <si>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</si>
  <si>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</si>
  <si>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</si>
  <si>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</si>
  <si>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</si>
  <si>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</si>
  <si>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</si>
  <si>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</si>
  <si>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</si>
  <si>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</si>
  <si>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</si>
  <si>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</si>
  <si>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</si>
  <si>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</si>
  <si>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</si>
  <si>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</si>
  <si>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</si>
  <si>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</si>
  <si>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</si>
  <si>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</si>
  <si>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</si>
  <si>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</si>
  <si>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</si>
  <si>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</si>
  <si>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</si>
  <si>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</si>
  <si>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</si>
  <si>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</si>
  <si>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</si>
  <si>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</si>
  <si>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</si>
  <si>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</si>
  <si>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</si>
  <si>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</si>
  <si>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</si>
  <si>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</si>
  <si>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</si>
  <si>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</si>
  <si>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</si>
  <si>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</si>
  <si>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</si>
  <si>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</si>
  <si>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</si>
  <si>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</si>
  <si>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</si>
  <si>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</si>
  <si>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</si>
  <si>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</si>
  <si>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</si>
  <si>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</si>
  <si>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</si>
  <si>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</si>
  <si>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</si>
  <si>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</si>
  <si>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</si>
  <si>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</si>
  <si>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</si>
  <si>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</si>
  <si>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</si>
  <si>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</si>
  <si>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</si>
  <si>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</si>
  <si>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</si>
  <si>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</si>
  <si>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</si>
  <si>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</si>
  <si>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</si>
  <si>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</si>
  <si>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</si>
  <si>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</si>
  <si>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</si>
  <si>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</si>
  <si>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</si>
  <si>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</si>
  <si>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</si>
  <si>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</si>
  <si>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</si>
  <si>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</si>
  <si>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</si>
  <si>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</si>
  <si>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</si>
  <si>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</si>
  <si>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</si>
  <si>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</si>
  <si>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</si>
  <si>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</si>
  <si>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</si>
  <si>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</si>
  <si>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</si>
  <si>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</si>
  <si>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</si>
  <si>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</si>
  <si>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</si>
  <si>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</si>
  <si>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</si>
  <si>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</si>
  <si>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</si>
  <si>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</si>
  <si>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</si>
  <si>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</si>
  <si>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</si>
  <si>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</si>
  <si>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</si>
  <si>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</si>
  <si>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</si>
  <si>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</si>
  <si>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</si>
  <si>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</si>
  <si>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</si>
  <si>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</si>
  <si>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</si>
  <si>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</si>
  <si>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</si>
  <si>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</si>
  <si>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</si>
  <si>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</si>
  <si>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</si>
  <si>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</si>
  <si>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</si>
  <si>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</si>
  <si>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</si>
  <si>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</si>
  <si>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</si>
  <si>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</si>
  <si>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</si>
  <si>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</si>
  <si>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</si>
  <si>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</si>
  <si>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</si>
  <si>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</si>
  <si>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</si>
  <si>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</si>
  <si>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</si>
  <si>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</si>
  <si>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</si>
  <si>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</si>
  <si>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</si>
  <si>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</si>
  <si>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</si>
  <si>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</si>
  <si>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</si>
  <si>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</si>
  <si>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</si>
  <si>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</si>
  <si>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</si>
  <si>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</si>
  <si>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</si>
  <si>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</si>
  <si>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</si>
  <si>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</si>
  <si>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</si>
  <si>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</si>
  <si>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</si>
  <si>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</si>
  <si>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</si>
  <si>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</si>
  <si>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</si>
  <si>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</si>
  <si>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</si>
  <si>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</si>
  <si>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</si>
  <si>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</si>
  <si>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</si>
  <si>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</si>
  <si>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</si>
  <si>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</si>
  <si>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</si>
  <si>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</si>
  <si>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</si>
  <si>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</si>
  <si>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</si>
  <si>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</si>
  <si>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</si>
  <si>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</si>
  <si>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</si>
  <si>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</si>
  <si>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</si>
  <si>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</si>
  <si>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</si>
  <si>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</si>
  <si>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</si>
  <si>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</si>
  <si>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</si>
  <si>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</si>
  <si>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</si>
  <si>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</si>
  <si>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</si>
  <si>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</si>
  <si>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</si>
  <si>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</si>
  <si>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</si>
  <si>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</si>
  <si>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</si>
  <si>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</si>
  <si>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</si>
  <si>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</si>
  <si>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</si>
  <si>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</si>
  <si>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</si>
  <si>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</si>
  <si>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</si>
  <si>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</si>
  <si>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</si>
  <si>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</si>
  <si>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</si>
  <si>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</si>
  <si>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</si>
  <si>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</si>
  <si>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</si>
  <si>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</si>
  <si>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</si>
  <si>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</si>
  <si>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</si>
  <si>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</si>
  <si>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</si>
  <si>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</si>
  <si>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</si>
  <si>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</si>
  <si>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</si>
  <si>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</si>
  <si>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</si>
  <si>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</si>
  <si>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</si>
  <si>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</si>
  <si>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</si>
  <si>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</si>
  <si>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</si>
  <si>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</si>
  <si>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</si>
  <si>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</si>
  <si>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</si>
  <si>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</si>
  <si>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</si>
  <si>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</si>
  <si>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</si>
  <si>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</si>
  <si>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</si>
  <si>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</si>
  <si>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</si>
  <si>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</si>
  <si>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</si>
  <si>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</si>
  <si>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</si>
  <si>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</si>
  <si>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</si>
  <si>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</si>
  <si>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</si>
  <si>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</si>
  <si>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</si>
  <si>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</si>
  <si>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</si>
  <si>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</si>
  <si>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</si>
  <si>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</si>
  <si>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</si>
  <si>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</si>
  <si>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</si>
  <si>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</si>
  <si>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</si>
  <si>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</si>
  <si>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</si>
  <si>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</si>
  <si>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</si>
  <si>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</si>
  <si>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</si>
  <si>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</si>
  <si>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</si>
  <si>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</si>
  <si>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</si>
  <si>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</si>
  <si>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</si>
  <si>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</si>
  <si>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</si>
  <si>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</si>
  <si>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</si>
  <si>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</si>
  <si>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</si>
  <si>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</si>
  <si>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</si>
  <si>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</si>
  <si>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</si>
  <si>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</si>
  <si>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</si>
  <si>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</si>
  <si>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</si>
  <si>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</si>
  <si>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</si>
  <si>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</si>
  <si>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</si>
  <si>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</si>
  <si>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</si>
  <si>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</si>
  <si>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</si>
  <si>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</si>
  <si>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</si>
  <si>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</si>
  <si>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</si>
  <si>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</si>
  <si>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</si>
  <si>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</si>
  <si>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</si>
  <si>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</si>
  <si>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</si>
  <si>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</si>
  <si>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</si>
  <si>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</si>
  <si>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</si>
  <si>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</si>
  <si>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</si>
  <si>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</si>
  <si>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</si>
  <si>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</si>
  <si>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</si>
  <si>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</si>
  <si>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</si>
  <si>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</si>
  <si>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</si>
  <si>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</si>
  <si>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</si>
  <si>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</si>
  <si>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</si>
  <si>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</si>
  <si>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</si>
  <si>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</si>
  <si>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</si>
  <si>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</si>
  <si>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</si>
  <si>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</si>
  <si>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</si>
  <si>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</si>
  <si>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</si>
  <si>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</si>
  <si>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</si>
  <si>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</si>
  <si>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</si>
  <si>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</si>
  <si>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</si>
  <si>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</si>
  <si>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</si>
  <si>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</si>
  <si>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</si>
  <si>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</si>
  <si>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</si>
  <si>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</si>
  <si>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</si>
  <si>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</si>
  <si>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</si>
  <si>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</si>
  <si>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</si>
  <si>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</si>
  <si>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</si>
  <si>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</si>
  <si>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</si>
  <si>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</si>
  <si>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</si>
  <si>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</si>
  <si>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</si>
  <si>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</si>
  <si>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</si>
  <si>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</si>
  <si>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</si>
  <si>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</si>
  <si>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</si>
  <si>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</si>
  <si>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</si>
  <si>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</si>
  <si>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</si>
  <si>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</si>
  <si>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</si>
  <si>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</si>
  <si>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</si>
  <si>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</si>
  <si>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</si>
  <si>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</si>
  <si>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</si>
  <si>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</si>
  <si>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</si>
  <si>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</si>
  <si>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</si>
  <si>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</si>
  <si>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</si>
  <si>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</si>
  <si>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</si>
  <si>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</si>
  <si>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</si>
  <si>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</si>
  <si>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</si>
  <si>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</si>
  <si>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</si>
  <si>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</si>
  <si>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</si>
  <si>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</si>
  <si>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</si>
  <si>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</si>
  <si>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</si>
  <si>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</si>
  <si>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</si>
  <si>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</si>
  <si>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</si>
  <si>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</si>
  <si>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</si>
  <si>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</si>
  <si>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</si>
  <si>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</si>
  <si>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</si>
  <si>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</si>
  <si>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</si>
  <si>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</si>
  <si>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</si>
  <si>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</si>
  <si>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</si>
  <si>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</si>
  <si>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</si>
  <si>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</si>
  <si>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</si>
  <si>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</si>
  <si>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</si>
  <si>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</si>
  <si>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</si>
  <si>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</si>
  <si>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</si>
  <si>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</si>
  <si>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</si>
  <si>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</si>
  <si>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</si>
  <si>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</si>
  <si>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</si>
  <si>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</si>
  <si>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</si>
  <si>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</si>
  <si>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</si>
  <si>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</si>
  <si>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</si>
  <si>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</si>
  <si>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</si>
  <si>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</si>
  <si>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</si>
  <si>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</si>
  <si>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</si>
  <si>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</si>
  <si>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</si>
  <si>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</si>
  <si>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</si>
  <si>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</si>
  <si>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</si>
  <si>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</si>
  <si>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</si>
  <si>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</si>
  <si>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</si>
  <si>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</si>
  <si>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</si>
  <si>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</si>
  <si>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</si>
  <si>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</si>
  <si>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</si>
  <si>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</si>
  <si>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</si>
  <si>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</si>
  <si>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</si>
  <si>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</si>
  <si>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</si>
  <si>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</si>
  <si>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</si>
  <si>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</si>
  <si>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</si>
  <si>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</si>
  <si>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</si>
  <si>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</si>
  <si>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</si>
  <si>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</si>
  <si>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</si>
  <si>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</si>
  <si>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</si>
  <si>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</si>
  <si>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</si>
  <si>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</si>
  <si>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</si>
  <si>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</si>
  <si>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</si>
  <si>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</si>
  <si>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</si>
  <si>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</si>
  <si>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</si>
  <si>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</si>
  <si>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</si>
  <si>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</si>
  <si>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</si>
  <si>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</si>
  <si>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</si>
  <si>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</si>
  <si>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</si>
  <si>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</si>
  <si>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</si>
  <si>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</si>
  <si>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</si>
  <si>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</si>
  <si>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</si>
  <si>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</si>
  <si>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</si>
  <si>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</si>
  <si>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</si>
  <si>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</si>
  <si>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</si>
  <si>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</si>
  <si>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</si>
  <si>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</si>
  <si>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</si>
  <si>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</si>
  <si>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</si>
  <si>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</si>
  <si>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</si>
  <si>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</si>
  <si>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</si>
  <si>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</si>
  <si>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</si>
  <si>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</si>
  <si>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</si>
  <si>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</si>
  <si>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</si>
  <si>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</si>
  <si>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</si>
  <si>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</si>
  <si>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</si>
  <si>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</si>
  <si>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</si>
  <si>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</si>
  <si>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</si>
  <si>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</si>
  <si>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</si>
  <si>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</si>
  <si>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</si>
  <si>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</si>
  <si>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</si>
  <si>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</si>
  <si>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</si>
  <si>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</si>
  <si>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</si>
  <si>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</si>
  <si>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</si>
  <si>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</si>
  <si>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</si>
  <si>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</si>
  <si>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</si>
  <si>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</si>
  <si>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</si>
  <si>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</si>
  <si>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</si>
  <si>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</si>
  <si>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</si>
  <si>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</si>
  <si>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</si>
  <si>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</si>
  <si>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</si>
  <si>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</si>
  <si>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</si>
  <si>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</si>
  <si>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</si>
  <si>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</si>
  <si>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</si>
  <si>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</si>
  <si>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</si>
  <si>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</si>
  <si>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</si>
  <si>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</si>
  <si>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</si>
  <si>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</si>
  <si>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</si>
  <si>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</si>
  <si>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</si>
  <si>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</si>
  <si>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</si>
  <si>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</si>
  <si>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</si>
  <si>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</si>
  <si>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</si>
  <si>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</si>
  <si>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</si>
  <si>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</si>
  <si>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</si>
  <si>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</si>
  <si>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</si>
  <si>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</si>
  <si>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</si>
  <si>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</si>
  <si>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</si>
  <si>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</si>
  <si>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</si>
  <si>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</si>
  <si>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</si>
  <si>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</si>
  <si>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</si>
  <si>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</si>
  <si>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</si>
  <si>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</si>
  <si>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</si>
  <si>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</si>
  <si>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</si>
  <si>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</si>
  <si>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</si>
  <si>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</si>
  <si>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</si>
  <si>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</si>
  <si>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</si>
  <si>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</si>
  <si>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</si>
  <si>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</si>
  <si>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</si>
  <si>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</si>
  <si>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</si>
  <si>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</si>
  <si>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</si>
  <si>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</si>
  <si>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</si>
  <si>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</si>
  <si>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</si>
  <si>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</si>
  <si>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</si>
  <si>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</si>
  <si>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</si>
  <si>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</si>
  <si>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</si>
  <si>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</si>
  <si>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</si>
  <si>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</si>
  <si>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</si>
  <si>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</si>
  <si>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</si>
  <si>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</si>
  <si>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</si>
  <si>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</si>
  <si>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</si>
  <si>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</si>
  <si>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</si>
  <si>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</si>
  <si>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</si>
  <si>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</si>
  <si>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</si>
  <si>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</si>
  <si>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</si>
  <si>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</si>
  <si>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</si>
  <si>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</si>
  <si>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</si>
  <si>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</si>
  <si>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</si>
  <si>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</si>
  <si>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</si>
  <si>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</si>
  <si>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</si>
  <si>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</si>
  <si>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</si>
  <si>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</si>
  <si>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</si>
  <si>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</si>
  <si>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</si>
  <si>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</si>
  <si>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</si>
  <si>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</si>
  <si>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</si>
  <si>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</si>
  <si>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</si>
  <si>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</si>
  <si>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</si>
  <si>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</si>
  <si>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</si>
  <si>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</si>
  <si>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</si>
  <si>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</si>
  <si>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</si>
  <si>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</si>
  <si>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</si>
  <si>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</si>
  <si>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</si>
  <si>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</si>
  <si>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</si>
  <si>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</si>
  <si>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</si>
  <si>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</si>
  <si>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</si>
  <si>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</si>
  <si>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</si>
  <si>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</si>
  <si>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</si>
  <si>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</si>
  <si>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</si>
  <si>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</si>
  <si>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</si>
  <si>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</si>
  <si>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</si>
  <si>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</si>
  <si>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</si>
  <si>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</si>
  <si>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</si>
  <si>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</si>
  <si>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</si>
  <si>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</si>
  <si>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</si>
  <si>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</si>
  <si>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</si>
  <si>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</si>
  <si>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</si>
  <si>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</si>
  <si>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</si>
  <si>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</si>
  <si>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</si>
  <si>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</si>
  <si>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</si>
  <si>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</si>
  <si>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</si>
  <si>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</si>
  <si>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</si>
  <si>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</si>
  <si>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</si>
  <si>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</si>
  <si>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</si>
  <si>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</si>
  <si>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</si>
  <si>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</si>
  <si>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</si>
  <si>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</si>
  <si>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</si>
  <si>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</si>
  <si>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</si>
  <si>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</si>
  <si>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</si>
  <si>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</si>
  <si>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</si>
  <si>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</si>
  <si>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</si>
  <si>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</si>
  <si>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</si>
  <si>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</si>
  <si>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</si>
  <si>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</si>
  <si>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</si>
  <si>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</si>
  <si>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</si>
  <si>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</si>
  <si>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</si>
  <si>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</si>
  <si>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</si>
  <si>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</si>
  <si>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</si>
  <si>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</si>
  <si>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</si>
  <si>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</si>
  <si>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</si>
  <si>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</si>
  <si>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</si>
  <si>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</si>
  <si>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</si>
  <si>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</si>
  <si>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</si>
  <si>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</si>
  <si>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</si>
  <si>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</si>
  <si>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</si>
  <si>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</si>
  <si>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</si>
  <si>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</si>
  <si>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</si>
  <si>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</si>
  <si>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</si>
  <si>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</si>
  <si>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</si>
  <si>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</si>
  <si>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</si>
  <si>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</si>
  <si>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</si>
  <si>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</si>
  <si>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</si>
  <si>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</si>
  <si>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</si>
  <si>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</si>
  <si>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</si>
  <si>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</si>
  <si>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</si>
  <si>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</si>
  <si>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</si>
  <si>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</si>
  <si>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</si>
  <si>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</si>
  <si>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</si>
  <si>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</si>
  <si>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</si>
  <si>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</si>
  <si>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</si>
  <si>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</si>
  <si>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</si>
  <si>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</si>
  <si>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</si>
  <si>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</si>
  <si>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</si>
  <si>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</si>
  <si>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</si>
  <si>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</si>
  <si>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</si>
  <si>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</si>
  <si>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</si>
  <si>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</si>
  <si>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</si>
  <si>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</si>
  <si>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</si>
  <si>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</si>
  <si>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</si>
  <si>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</si>
  <si>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</si>
  <si>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</si>
  <si>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</si>
  <si>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</si>
  <si>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</si>
  <si>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</si>
  <si>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</si>
  <si>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</si>
  <si>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</si>
  <si>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</si>
  <si>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</si>
  <si>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</si>
  <si>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</si>
  <si>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</si>
  <si>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</si>
  <si>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</si>
  <si>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</si>
  <si>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</si>
  <si>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</si>
  <si>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</si>
  <si>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</si>
  <si>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</si>
  <si>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</si>
  <si>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</si>
  <si>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</si>
  <si>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</si>
  <si>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</si>
  <si>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</si>
  <si>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</si>
  <si>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</si>
  <si>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</si>
  <si>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</si>
  <si>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</si>
  <si>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</si>
  <si>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</si>
  <si>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</si>
  <si>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</si>
  <si>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</si>
  <si>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</si>
  <si>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</si>
  <si>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</si>
  <si>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</si>
  <si>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</si>
  <si>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</si>
  <si>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</si>
  <si>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</si>
  <si>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</si>
  <si>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</si>
  <si>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</si>
  <si>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</si>
  <si>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</si>
  <si>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</si>
  <si>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</si>
  <si>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</si>
  <si>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</si>
  <si>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</si>
  <si>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</si>
  <si>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</si>
  <si>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</si>
  <si>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</si>
  <si>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</si>
  <si>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</si>
  <si>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</si>
  <si>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</si>
  <si>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</si>
  <si>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</si>
  <si>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</si>
  <si>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</si>
  <si>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</si>
  <si>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</si>
  <si>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</si>
  <si>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</si>
  <si>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</si>
  <si>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</si>
  <si>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</si>
  <si>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</si>
  <si>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</si>
  <si>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</si>
  <si>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</si>
  <si>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</si>
  <si>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</si>
  <si>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</si>
  <si>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</si>
  <si>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</si>
  <si>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</si>
  <si>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</si>
  <si>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</si>
  <si>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</si>
  <si>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</si>
  <si>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</si>
  <si>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</si>
  <si>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</si>
  <si>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</si>
  <si>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</si>
  <si>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</si>
  <si>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</si>
  <si>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</si>
  <si>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</si>
  <si>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</si>
  <si>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</si>
  <si>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</si>
  <si>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</si>
  <si>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</si>
  <si>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</si>
  <si>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</si>
  <si>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</si>
  <si>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</si>
  <si>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</si>
  <si>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</si>
  <si>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</si>
  <si>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</si>
  <si>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</si>
  <si>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</si>
  <si>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</si>
  <si>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</si>
  <si>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</si>
  <si>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</si>
  <si>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</si>
  <si>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</si>
  <si>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</si>
  <si>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</si>
  <si>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</si>
  <si>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</si>
  <si>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</si>
  <si>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</si>
  <si>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</si>
  <si>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</si>
  <si>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</si>
  <si>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</si>
  <si>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</si>
  <si>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</si>
  <si>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</si>
  <si>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</si>
  <si>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</si>
  <si>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</si>
  <si>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</si>
  <si>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</si>
  <si>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</si>
  <si>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</si>
  <si>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</si>
  <si>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</si>
  <si>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</si>
  <si>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</si>
  <si>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</si>
  <si>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</si>
  <si>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</si>
  <si>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</si>
  <si>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</si>
  <si>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</si>
  <si>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</si>
  <si>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</si>
  <si>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</si>
  <si>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</si>
  <si>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</si>
  <si>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</si>
  <si>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</si>
  <si>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</si>
  <si>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</si>
  <si>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</si>
  <si>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</si>
  <si>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</si>
  <si>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</si>
  <si>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</si>
  <si>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</si>
  <si>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</si>
  <si>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</si>
  <si>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</si>
  <si>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</si>
  <si>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</si>
  <si>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</si>
  <si>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</si>
  <si>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</si>
  <si>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</si>
  <si>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</si>
  <si>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</si>
  <si>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</si>
  <si>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</si>
  <si>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</si>
  <si>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</si>
  <si>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</si>
  <si>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</si>
  <si>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</si>
  <si>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</si>
  <si>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</si>
  <si>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</si>
  <si>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</si>
  <si>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</si>
  <si>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</si>
  <si>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</si>
  <si>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</si>
  <si>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</si>
  <si>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</si>
  <si>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</si>
  <si>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</si>
  <si>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</si>
  <si>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</si>
  <si>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</si>
  <si>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</si>
  <si>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</si>
  <si>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</si>
  <si>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</si>
  <si>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</si>
  <si>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</si>
  <si>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</si>
  <si>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</si>
  <si>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</si>
  <si>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</si>
  <si>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</si>
  <si>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</si>
  <si>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</si>
  <si>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</si>
  <si>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</si>
  <si>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</si>
  <si>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</si>
  <si>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</si>
  <si>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</si>
  <si>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</si>
  <si>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</si>
  <si>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</si>
  <si>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</si>
  <si>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</si>
  <si>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</si>
  <si>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</si>
  <si>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</si>
  <si>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</si>
  <si>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</si>
  <si>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</si>
  <si>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</si>
  <si>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</si>
  <si>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</si>
  <si>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</si>
  <si>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</si>
  <si>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</si>
  <si>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</si>
  <si>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</si>
  <si>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</si>
  <si>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</si>
  <si>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</si>
  <si>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</si>
  <si>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</si>
  <si>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</si>
  <si>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</si>
  <si>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</si>
  <si>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</si>
  <si>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</si>
  <si>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</si>
  <si>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</si>
  <si>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</si>
  <si>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</si>
  <si>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</si>
  <si>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</si>
  <si>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</si>
  <si>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</si>
  <si>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</si>
  <si>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</si>
  <si>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</si>
  <si>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</si>
  <si>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</si>
  <si>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</si>
  <si>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</si>
  <si>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</si>
  <si>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</si>
  <si>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</si>
  <si>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</si>
  <si>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</si>
  <si>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</si>
  <si>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</si>
  <si>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</si>
  <si>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</si>
  <si>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</si>
  <si>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</si>
  <si>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</si>
  <si>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</si>
  <si>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</si>
  <si>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</si>
  <si>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</si>
  <si>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</si>
  <si>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</si>
  <si>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</si>
  <si>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</si>
  <si>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</si>
  <si>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</si>
  <si>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</si>
  <si>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</si>
  <si>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</si>
  <si>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</si>
  <si>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</si>
  <si>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</si>
  <si>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</si>
  <si>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</si>
  <si>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</si>
  <si>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</si>
  <si>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</si>
  <si>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</si>
  <si>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</si>
  <si>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</si>
  <si>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</si>
  <si>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</si>
  <si>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</si>
  <si>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</si>
  <si>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</si>
  <si>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</si>
  <si>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</si>
  <si>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</si>
  <si>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</si>
  <si>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</si>
  <si>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</si>
  <si>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</si>
  <si>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</si>
  <si>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</si>
  <si>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</si>
  <si>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</si>
  <si>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</si>
  <si>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</si>
  <si>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</si>
  <si>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</si>
  <si>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</si>
  <si>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</si>
  <si>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</si>
  <si>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</si>
  <si>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</si>
  <si>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</si>
  <si>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</si>
  <si>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</si>
  <si>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</si>
  <si>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</si>
  <si>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</si>
  <si>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</si>
  <si>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</si>
  <si>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</si>
  <si>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</si>
  <si>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</si>
  <si>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</si>
  <si>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</si>
  <si>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</si>
  <si>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</si>
  <si>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</si>
  <si>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</si>
  <si>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</si>
  <si>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</si>
  <si>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</si>
  <si>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</si>
  <si>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</si>
  <si>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</si>
  <si>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</si>
  <si>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</si>
  <si>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</si>
  <si>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</si>
  <si>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</si>
  <si>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</si>
  <si>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</si>
  <si>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</si>
  <si>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</si>
  <si>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</si>
  <si>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</si>
  <si>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</si>
  <si>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</si>
  <si>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</si>
  <si>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</si>
  <si>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</si>
  <si>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</si>
  <si>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</si>
  <si>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</si>
  <si>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</si>
  <si>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</si>
  <si>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</si>
  <si>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</si>
  <si>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</si>
  <si>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</si>
  <si>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</si>
  <si>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</si>
  <si>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</si>
  <si>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</si>
  <si>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</si>
  <si>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</si>
  <si>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</si>
  <si>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</si>
  <si>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</si>
  <si>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</si>
  <si>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</si>
  <si>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</si>
  <si>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</si>
  <si>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</si>
  <si>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</si>
  <si>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</si>
  <si>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</si>
  <si>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</si>
  <si>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</si>
  <si>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</si>
  <si>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</si>
  <si>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</si>
  <si>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</si>
  <si>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</si>
  <si>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</si>
  <si>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</si>
  <si>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</si>
  <si>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</si>
  <si>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</si>
  <si>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</si>
  <si>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</si>
  <si>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</si>
  <si>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</si>
  <si>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</si>
  <si>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</si>
  <si>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</si>
  <si>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</si>
  <si>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</si>
  <si>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</si>
  <si>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</si>
  <si>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</si>
  <si>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</si>
  <si>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</si>
  <si>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</si>
  <si>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</si>
  <si>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</si>
  <si>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</si>
  <si>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</si>
  <si>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</si>
  <si>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</si>
  <si>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</si>
  <si>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</si>
  <si>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</si>
  <si>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</si>
  <si>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</si>
  <si>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</si>
  <si>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</si>
  <si>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</si>
  <si>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</si>
  <si>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</si>
  <si>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</si>
  <si>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</si>
  <si>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</si>
  <si>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</si>
  <si>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</si>
  <si>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</si>
  <si>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</si>
  <si>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</si>
  <si>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</si>
  <si>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</si>
  <si>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</si>
  <si>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</si>
  <si>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</si>
  <si>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</si>
  <si>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</si>
  <si>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</si>
  <si>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</si>
  <si>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</si>
  <si>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</si>
  <si>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</si>
  <si>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</si>
  <si>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</si>
  <si>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</si>
  <si>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</si>
  <si>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</si>
  <si>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</si>
  <si>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</si>
  <si>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</si>
  <si>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</si>
  <si>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</si>
  <si>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</si>
  <si>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</si>
  <si>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</si>
  <si>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</si>
  <si>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</si>
  <si>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</si>
  <si>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</si>
  <si>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</si>
  <si>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</si>
  <si>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</si>
  <si>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</si>
  <si>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</si>
  <si>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</si>
  <si>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</si>
  <si>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</si>
  <si>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</si>
  <si>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</si>
  <si>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</si>
  <si>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</si>
  <si>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</si>
  <si>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</si>
  <si>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</si>
  <si>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</si>
  <si>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</si>
  <si>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</si>
  <si>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</si>
  <si>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</si>
  <si>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</si>
  <si>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</si>
  <si>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</si>
  <si>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</si>
  <si>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</si>
  <si>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</si>
  <si>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</si>
  <si>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</si>
  <si>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</si>
  <si>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</si>
  <si>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</si>
  <si>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</si>
  <si>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</si>
  <si>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</si>
  <si>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</si>
  <si>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</si>
  <si>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</si>
  <si>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</si>
  <si>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</si>
  <si>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</si>
  <si>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</si>
  <si>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</si>
  <si>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</si>
  <si>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</si>
  <si>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</si>
  <si>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</si>
  <si>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</si>
  <si>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</si>
  <si>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</si>
  <si>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</si>
  <si>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</si>
  <si>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</si>
  <si>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</si>
  <si>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</si>
  <si>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</si>
  <si>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</si>
  <si>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</si>
  <si>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</si>
  <si>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</si>
  <si>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</si>
  <si>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</si>
  <si>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</si>
  <si>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</si>
  <si>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</si>
  <si>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</si>
  <si>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</si>
  <si>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</si>
  <si>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</si>
  <si>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</si>
  <si>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</si>
  <si>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</si>
  <si>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</si>
  <si>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</si>
  <si>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</si>
  <si>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</si>
  <si>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</si>
  <si>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</si>
  <si>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</si>
  <si>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</si>
  <si>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</si>
  <si>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</si>
  <si>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</si>
  <si>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</si>
  <si>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</si>
  <si>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</si>
  <si>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</si>
  <si>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</si>
  <si>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</si>
  <si>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</si>
  <si>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</si>
  <si>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</si>
  <si>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</si>
  <si>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</si>
  <si>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</si>
  <si>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</si>
  <si>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</si>
  <si>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</si>
  <si>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</si>
  <si>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</si>
  <si>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</si>
  <si>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</si>
  <si>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</si>
  <si>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</si>
  <si>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</si>
  <si>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</si>
  <si>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</si>
  <si>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</si>
  <si>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</si>
  <si>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</si>
  <si>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</si>
  <si>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</si>
  <si>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</si>
  <si>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</si>
  <si>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</si>
  <si>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</si>
  <si>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</si>
  <si>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</si>
  <si>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</si>
  <si>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</si>
  <si>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</si>
  <si>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</si>
  <si>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</si>
  <si>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</si>
  <si>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</si>
  <si>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</si>
  <si>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</si>
  <si>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</si>
  <si>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</si>
  <si>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</si>
  <si>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</si>
  <si>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</si>
  <si>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</si>
  <si>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</si>
  <si>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</si>
  <si>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</si>
  <si>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</si>
  <si>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</si>
  <si>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</si>
  <si>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</si>
  <si>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</si>
  <si>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</si>
  <si>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</si>
  <si>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</si>
  <si>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</si>
  <si>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</si>
  <si>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</si>
  <si>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</si>
  <si>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</si>
  <si>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</si>
  <si>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</si>
  <si>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</si>
  <si>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</si>
  <si>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</si>
  <si>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</si>
  <si>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</si>
  <si>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</si>
  <si>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</si>
  <si>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</si>
  <si>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</si>
  <si>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</si>
  <si>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</si>
  <si>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</si>
  <si>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</si>
  <si>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</si>
  <si>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</si>
  <si>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</si>
  <si>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</si>
  <si>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</si>
  <si>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</si>
  <si>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</si>
  <si>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</si>
  <si>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</si>
  <si>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</si>
  <si>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</si>
  <si>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</si>
  <si>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</si>
  <si>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</si>
  <si>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</si>
  <si>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</si>
  <si>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</si>
  <si>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</si>
  <si>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</si>
  <si>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</si>
  <si>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</si>
  <si>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</si>
  <si>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</si>
  <si>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</si>
  <si>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</si>
  <si>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</si>
  <si>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</si>
  <si>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</si>
  <si>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</si>
  <si>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</si>
  <si>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</si>
  <si>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</si>
  <si>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</si>
  <si>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</si>
  <si>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</si>
  <si>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</si>
  <si>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</si>
  <si>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</si>
  <si>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</si>
  <si>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</si>
  <si>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</si>
  <si>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</si>
  <si>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</si>
  <si>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</si>
  <si>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</si>
  <si>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</si>
  <si>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</si>
  <si>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</si>
  <si>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</si>
  <si>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</si>
  <si>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</si>
  <si>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</si>
  <si>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</si>
  <si>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</si>
  <si>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</si>
  <si>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</si>
  <si>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</si>
  <si>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</si>
  <si>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</si>
  <si>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</si>
  <si>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</si>
  <si>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</si>
  <si>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</si>
  <si>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</si>
  <si>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</si>
  <si>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</si>
  <si>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</si>
  <si>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</si>
  <si>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</si>
  <si>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</si>
  <si>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</si>
  <si>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</si>
  <si>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</si>
  <si>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</si>
  <si>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</si>
  <si>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</si>
  <si>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</si>
  <si>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</si>
  <si>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</si>
  <si>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</si>
  <si>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</si>
  <si>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</si>
  <si>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</si>
  <si>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</si>
  <si>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</si>
  <si>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</si>
  <si>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</si>
  <si>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</si>
  <si>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</si>
  <si>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</si>
  <si>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</si>
  <si>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</si>
  <si>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</si>
  <si>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</si>
  <si>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</si>
  <si>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</si>
  <si>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</si>
  <si>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</si>
  <si>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</si>
  <si>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</si>
  <si>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</si>
  <si>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</si>
  <si>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</si>
  <si>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</si>
  <si>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</si>
  <si>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</si>
  <si>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</si>
  <si>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</si>
  <si>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</si>
  <si>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</si>
  <si>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</si>
  <si>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</si>
  <si>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</si>
  <si>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</si>
  <si>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</si>
  <si>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</si>
  <si>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</si>
  <si>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</si>
  <si>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</si>
  <si>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</si>
  <si>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</si>
  <si>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</si>
  <si>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</si>
  <si>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</si>
  <si>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</si>
  <si>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</si>
  <si>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</si>
  <si>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</si>
  <si>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</si>
  <si>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</si>
  <si>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</si>
  <si>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</si>
  <si>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</si>
  <si>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</si>
  <si>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</si>
  <si>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</si>
  <si>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</si>
  <si>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</si>
  <si>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</si>
  <si>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</si>
  <si>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</si>
  <si>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</si>
  <si>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</si>
  <si>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</si>
  <si>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</si>
  <si>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</si>
  <si>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</si>
  <si>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</si>
  <si>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</si>
  <si>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</si>
  <si>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</si>
  <si>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</si>
  <si>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</si>
  <si>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</si>
  <si>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</si>
  <si>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</si>
  <si>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</si>
  <si>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</si>
  <si>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</si>
  <si>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</si>
  <si>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</si>
  <si>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</si>
  <si>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</si>
  <si>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</si>
  <si>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</si>
  <si>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</si>
  <si>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</si>
  <si>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</si>
  <si>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</si>
  <si>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</si>
  <si>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</si>
  <si>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</si>
  <si>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</si>
  <si>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</si>
  <si>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</si>
  <si>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</si>
  <si>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</si>
  <si>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</si>
  <si>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</si>
  <si>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</si>
  <si>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</si>
  <si>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</si>
  <si>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</si>
  <si>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</si>
  <si>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</si>
  <si>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</si>
  <si>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</si>
  <si>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</si>
  <si>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</si>
  <si>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</si>
  <si>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</si>
  <si>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</si>
  <si>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</si>
  <si>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</si>
  <si>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</si>
  <si>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</si>
  <si>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</si>
  <si>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</si>
  <si>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</si>
  <si>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</si>
  <si>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</si>
  <si>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</si>
  <si>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</si>
  <si>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</si>
  <si>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</si>
  <si>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</si>
  <si>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</si>
  <si>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</si>
  <si>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</si>
  <si>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</si>
  <si>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</si>
  <si>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</si>
  <si>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</si>
  <si>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</si>
  <si>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</si>
  <si>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</si>
  <si>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</si>
  <si>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</si>
  <si>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</si>
  <si>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</si>
  <si>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</si>
  <si>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</si>
  <si>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</si>
  <si>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</si>
  <si>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</si>
  <si>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</si>
  <si>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</si>
  <si>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</si>
  <si>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</si>
  <si>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</si>
  <si>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</si>
  <si>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</si>
  <si>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</si>
  <si>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</si>
  <si>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</si>
  <si>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</si>
  <si>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</si>
  <si>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</si>
  <si>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</si>
  <si>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</si>
  <si>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</si>
  <si>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</si>
  <si>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</si>
  <si>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</si>
  <si>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</si>
  <si>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</si>
  <si>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</si>
  <si>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</si>
  <si>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</si>
  <si>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</si>
  <si>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</si>
  <si>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</si>
  <si>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</si>
  <si>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</si>
  <si>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</si>
  <si>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</si>
  <si>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</si>
  <si>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</si>
  <si>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</si>
  <si>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</si>
  <si>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</si>
  <si>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</si>
  <si>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</si>
  <si>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</si>
  <si>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</si>
  <si>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</si>
  <si>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</si>
  <si>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</si>
  <si>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</si>
  <si>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</si>
  <si>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</si>
  <si>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</si>
  <si>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</si>
  <si>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</si>
  <si>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</si>
  <si>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</si>
  <si>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</si>
  <si>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</si>
  <si>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</si>
  <si>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</si>
  <si>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</si>
  <si>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</si>
  <si>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</si>
  <si>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</si>
  <si>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</si>
  <si>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</si>
  <si>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</si>
  <si>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</si>
  <si>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</si>
  <si>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</si>
  <si>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</si>
  <si>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</si>
  <si>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</si>
  <si>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</si>
  <si>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</si>
  <si>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</si>
  <si>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</si>
  <si>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</si>
  <si>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</si>
  <si>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</si>
  <si>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</si>
  <si>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</si>
  <si>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</si>
  <si>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</si>
  <si>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</si>
  <si>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</si>
  <si>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</si>
  <si>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</si>
  <si>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</si>
  <si>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</si>
  <si>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</si>
  <si>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</si>
  <si>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</si>
  <si>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</si>
  <si>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</si>
  <si>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</si>
  <si>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</si>
  <si>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</si>
  <si>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</si>
  <si>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</si>
  <si>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</si>
  <si>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</si>
  <si>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</si>
  <si>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</si>
  <si>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</si>
  <si>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</si>
  <si>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</si>
  <si>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</si>
  <si>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</si>
  <si>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</si>
  <si>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</si>
  <si>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</si>
  <si>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</si>
  <si>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</si>
  <si>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</si>
  <si>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</si>
  <si>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</si>
  <si>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</si>
  <si>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</si>
  <si>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</si>
  <si>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</si>
  <si>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</si>
  <si>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</si>
  <si>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</si>
  <si>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</si>
  <si>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</si>
  <si>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</si>
  <si>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</si>
  <si>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</si>
  <si>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</si>
  <si>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</si>
  <si>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</si>
  <si>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</si>
  <si>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</si>
  <si>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</si>
  <si>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</si>
  <si>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</si>
  <si>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</si>
  <si>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</si>
  <si>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</si>
  <si>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</si>
  <si>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</si>
  <si>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</si>
  <si>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</si>
  <si>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</si>
  <si>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</si>
  <si>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</si>
  <si>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</si>
  <si>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</si>
  <si>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</si>
  <si>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</si>
  <si>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</si>
  <si>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</si>
  <si>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</si>
  <si>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</si>
  <si>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</si>
  <si>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</si>
  <si>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</si>
  <si>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</si>
  <si>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</si>
  <si>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</si>
  <si>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</si>
  <si>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</si>
  <si>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</si>
  <si>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</si>
  <si>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</si>
  <si>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</si>
  <si>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</si>
  <si>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</si>
  <si>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</si>
  <si>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</si>
  <si>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</si>
  <si>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</si>
  <si>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</si>
  <si>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</si>
  <si>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</si>
  <si>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</si>
  <si>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</si>
  <si>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</si>
  <si>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</si>
  <si>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</si>
  <si>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</si>
  <si>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</si>
  <si>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</si>
  <si>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</si>
  <si>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</si>
  <si>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</si>
  <si>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</si>
  <si>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</si>
  <si>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</si>
  <si>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</si>
  <si>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</si>
  <si>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</si>
  <si>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</si>
  <si>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</si>
  <si>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</si>
  <si>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</si>
  <si>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</si>
  <si>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</si>
  <si>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</si>
  <si>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</si>
  <si>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</si>
  <si>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</si>
  <si>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</si>
  <si>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</si>
  <si>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</si>
  <si>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</si>
  <si>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</si>
  <si>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</si>
  <si>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</si>
  <si>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</si>
  <si>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</si>
  <si>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</si>
  <si>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</si>
  <si>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</si>
  <si>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</si>
  <si>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</si>
  <si>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</si>
  <si>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</si>
  <si>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</si>
  <si>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</si>
  <si>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</si>
  <si>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</si>
  <si>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</si>
  <si>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</si>
  <si>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</si>
  <si>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</si>
  <si>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</si>
  <si>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</si>
  <si>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</si>
  <si>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</si>
  <si>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</si>
  <si>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</si>
  <si>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</si>
  <si>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</si>
  <si>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</si>
  <si>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</si>
  <si>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</si>
  <si>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</si>
  <si>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</si>
  <si>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</si>
  <si>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</si>
  <si>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</si>
  <si>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</si>
  <si>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</si>
  <si>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</si>
  <si>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</si>
  <si>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</si>
  <si>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</si>
  <si>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</si>
  <si>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</si>
  <si>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</si>
  <si>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</si>
  <si>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</si>
  <si>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</si>
  <si>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</si>
  <si>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</si>
  <si>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</si>
  <si>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</si>
  <si>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</si>
  <si>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</si>
  <si>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</si>
  <si>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</si>
  <si>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</si>
  <si>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</si>
  <si>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</si>
  <si>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</si>
  <si>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</si>
  <si>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</si>
  <si>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</si>
  <si>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</si>
  <si>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</si>
  <si>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</si>
  <si>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</si>
  <si>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</si>
  <si>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</si>
  <si>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</si>
  <si>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</si>
  <si>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</si>
  <si>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</si>
  <si>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</si>
  <si>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</si>
  <si>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</si>
  <si>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</si>
  <si>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</si>
  <si>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</si>
  <si>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</si>
  <si>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</si>
  <si>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</si>
  <si>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</si>
  <si>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</si>
  <si>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</si>
  <si>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</si>
  <si>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</si>
  <si>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</si>
  <si>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</si>
  <si>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</si>
  <si>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</si>
  <si>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</si>
  <si>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</si>
  <si>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</si>
  <si>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</si>
  <si>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</si>
  <si>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</si>
  <si>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</si>
  <si>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</si>
  <si>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</si>
  <si>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</si>
  <si>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</si>
  <si>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</si>
  <si>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</si>
  <si>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</si>
  <si>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</si>
  <si>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</si>
  <si>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</si>
  <si>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</si>
  <si>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</si>
  <si>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</si>
  <si>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</si>
  <si>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</si>
  <si>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</si>
  <si>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</si>
  <si>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</si>
  <si>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</si>
  <si>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</si>
  <si>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</si>
  <si>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</si>
  <si>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</si>
  <si>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</si>
  <si>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</si>
  <si>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</si>
  <si>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</si>
  <si>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</si>
  <si>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</si>
  <si>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</si>
  <si>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</si>
  <si>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</si>
  <si>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</si>
  <si>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</si>
  <si>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</si>
  <si>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</si>
  <si>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</si>
  <si>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</si>
  <si>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</si>
  <si>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</si>
  <si>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</si>
  <si>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</si>
  <si>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</si>
  <si>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</si>
  <si>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</si>
  <si>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</si>
  <si>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</si>
  <si>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</si>
  <si>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</si>
  <si>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</si>
  <si>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</si>
  <si>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</si>
  <si>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</si>
  <si>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</si>
  <si>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</si>
  <si>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</si>
  <si>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</si>
  <si>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</si>
  <si>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</si>
  <si>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</si>
  <si>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</si>
  <si>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</si>
  <si>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</si>
  <si>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</si>
  <si>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</si>
  <si>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</si>
  <si>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</si>
  <si>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</si>
  <si>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</si>
  <si>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</si>
  <si>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</si>
  <si>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</si>
  <si>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</si>
  <si>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</si>
  <si>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</si>
  <si>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</si>
  <si>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</si>
  <si>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</si>
  <si>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</si>
  <si>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</si>
  <si>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</si>
  <si>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</si>
  <si>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</si>
  <si>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</si>
  <si>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</si>
  <si>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</si>
  <si>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</si>
  <si>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</si>
  <si>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</si>
  <si>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</si>
  <si>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</si>
  <si>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</si>
  <si>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</si>
  <si>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</si>
  <si>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</si>
  <si>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</si>
  <si>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</si>
  <si>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</si>
  <si>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</si>
  <si>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</si>
  <si>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</si>
  <si>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</si>
  <si>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</si>
  <si>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</si>
  <si>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</si>
  <si>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</si>
  <si>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</si>
  <si>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</si>
  <si>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</si>
  <si>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</si>
  <si>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</si>
  <si>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</si>
  <si>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</si>
  <si>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</si>
  <si>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</si>
  <si>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</si>
  <si>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</si>
  <si>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</si>
  <si>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</si>
  <si>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</si>
  <si>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</si>
  <si>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</si>
  <si>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</si>
  <si>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</si>
  <si>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</si>
  <si>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</si>
  <si>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</si>
  <si>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</si>
  <si>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</si>
  <si>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</si>
  <si>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</si>
  <si>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</si>
  <si>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</si>
  <si>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</si>
  <si>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</si>
  <si>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</si>
  <si>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</si>
  <si>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</si>
  <si>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</si>
  <si>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</si>
  <si>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</si>
  <si>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</si>
  <si>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</si>
  <si>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</si>
  <si>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</si>
  <si>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</si>
  <si>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</si>
  <si>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</si>
  <si>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</si>
  <si>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</si>
  <si>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</si>
  <si>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</si>
  <si>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</si>
  <si>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</si>
  <si>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</si>
  <si>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</si>
  <si>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</si>
  <si>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</si>
  <si>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</si>
  <si>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</si>
  <si>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</si>
  <si>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</si>
  <si>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</si>
  <si>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</si>
  <si>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</si>
  <si>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</si>
  <si>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</si>
  <si>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</si>
  <si>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</si>
  <si>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</si>
  <si>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</si>
  <si>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</si>
  <si>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</si>
  <si>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</si>
  <si>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</si>
  <si>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</si>
  <si>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</si>
  <si>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</si>
  <si>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</si>
  <si>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</si>
  <si>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</si>
  <si>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</si>
  <si>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</si>
  <si>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</si>
  <si>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</si>
  <si>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</si>
  <si>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</si>
  <si>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</si>
  <si>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</si>
  <si>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</si>
  <si>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</si>
  <si>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</si>
  <si>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</si>
  <si>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</si>
  <si>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</si>
  <si>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</si>
  <si>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</si>
  <si>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</si>
  <si>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</si>
  <si>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</si>
  <si>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</si>
  <si>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</si>
  <si>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</si>
  <si>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</si>
  <si>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</si>
  <si>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</si>
  <si>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</si>
  <si>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</si>
  <si>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</si>
  <si>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</si>
  <si>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</si>
  <si>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</si>
  <si>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</si>
  <si>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</si>
  <si>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</si>
  <si>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</si>
  <si>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</si>
  <si>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</si>
  <si>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</si>
  <si>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</si>
  <si>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</si>
  <si>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</si>
  <si>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</si>
  <si>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</si>
  <si>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</si>
  <si>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</si>
  <si>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</si>
  <si>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</si>
  <si>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</si>
  <si>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</si>
  <si>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</si>
  <si>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</si>
  <si>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</si>
  <si>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</si>
  <si>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</si>
  <si>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</si>
  <si>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</si>
  <si>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</si>
  <si>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</si>
  <si>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</si>
  <si>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</si>
  <si>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</si>
  <si>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</si>
  <si>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</si>
  <si>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</si>
  <si>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</si>
  <si>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</si>
  <si>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</si>
  <si>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</si>
  <si>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</si>
  <si>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</si>
  <si>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</si>
  <si>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</si>
  <si>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</si>
  <si>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</si>
  <si>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</si>
  <si>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</si>
  <si>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</si>
  <si>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</si>
  <si>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</si>
  <si>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</si>
  <si>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</si>
  <si>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</si>
  <si>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</si>
  <si>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</si>
  <si>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</si>
  <si>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</si>
  <si>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</si>
  <si>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</si>
  <si>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</si>
  <si>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</si>
  <si>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</si>
  <si>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</si>
  <si>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</si>
  <si>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</si>
  <si>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</si>
  <si>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</si>
  <si>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</si>
  <si>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</si>
  <si>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</si>
  <si>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</si>
  <si>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</si>
  <si>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</si>
  <si>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</si>
  <si>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</si>
  <si>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</si>
  <si>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</si>
  <si>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</si>
  <si>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</si>
  <si>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</si>
  <si>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</si>
  <si>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</si>
  <si>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</si>
  <si>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</si>
  <si>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</si>
  <si>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</si>
  <si>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</si>
  <si>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</si>
  <si>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</si>
  <si>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</si>
  <si>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</si>
  <si>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</si>
  <si>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</si>
  <si>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</si>
  <si>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</si>
  <si>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</si>
  <si>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</si>
  <si>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</si>
  <si>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</si>
  <si>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</si>
  <si>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</si>
  <si>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</si>
  <si>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</si>
  <si>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</si>
  <si>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</si>
  <si>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</si>
  <si>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</si>
  <si>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</si>
  <si>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</si>
  <si>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</si>
  <si>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</si>
  <si>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</si>
  <si>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</si>
  <si>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</si>
  <si>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</si>
  <si>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</si>
  <si>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</si>
  <si>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</si>
  <si>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</si>
  <si>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</si>
  <si>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</si>
  <si>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</si>
  <si>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</si>
  <si>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</si>
  <si>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</si>
  <si>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</si>
  <si>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</si>
  <si>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</si>
  <si>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</si>
  <si>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</si>
  <si>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</si>
  <si>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</si>
  <si>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</si>
  <si>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</si>
  <si>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</si>
  <si>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</si>
  <si>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</si>
  <si>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</si>
  <si>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</si>
  <si>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</si>
  <si>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</si>
  <si>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</si>
  <si>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</si>
  <si>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</si>
  <si>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</si>
  <si>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</si>
  <si>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</si>
  <si>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</si>
  <si>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</si>
  <si>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</si>
  <si>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</si>
  <si>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</si>
  <si>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</si>
  <si>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</si>
  <si>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</si>
  <si>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</si>
  <si>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</si>
  <si>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</si>
  <si>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</si>
  <si>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</si>
  <si>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</si>
  <si>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</si>
  <si>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</si>
  <si>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</si>
  <si>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</si>
  <si>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</si>
  <si>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</si>
  <si>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</si>
  <si>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</si>
  <si>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</si>
  <si>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</si>
  <si>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</si>
  <si>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</si>
  <si>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</si>
  <si>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</si>
  <si>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</si>
  <si>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</si>
  <si>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</si>
  <si>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</si>
  <si>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</si>
  <si>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</si>
  <si>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</si>
  <si>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</si>
  <si>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</si>
  <si>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</si>
  <si>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</si>
  <si>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</si>
  <si>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</si>
  <si>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</si>
  <si>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</si>
  <si>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</si>
  <si>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</si>
  <si>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</si>
  <si>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</si>
  <si>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</si>
  <si>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</si>
  <si>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</si>
  <si>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</si>
  <si>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</si>
  <si>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</si>
  <si>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</si>
  <si>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</si>
  <si>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</si>
  <si>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</si>
  <si>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</si>
  <si>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</si>
  <si>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</si>
  <si>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</si>
  <si>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</si>
  <si>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</si>
  <si>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</si>
  <si>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</si>
  <si>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</si>
  <si>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</si>
  <si>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</si>
  <si>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</si>
  <si>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</si>
  <si>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</si>
  <si>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</si>
  <si>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</si>
  <si>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</si>
  <si>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</si>
  <si>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</si>
  <si>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</si>
  <si>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</si>
  <si>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</si>
  <si>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</si>
  <si>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</si>
  <si>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</si>
  <si>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</si>
  <si>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</si>
  <si>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</si>
  <si>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</si>
  <si>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</si>
  <si>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</si>
  <si>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</si>
  <si>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</si>
  <si>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</si>
  <si>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</si>
  <si>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</si>
  <si>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</si>
  <si>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</si>
  <si>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</si>
  <si>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</si>
  <si>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</si>
  <si>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</si>
  <si>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</si>
  <si>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</si>
  <si>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</si>
  <si>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</si>
  <si>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</si>
  <si>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</si>
  <si>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</si>
  <si>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</si>
  <si>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</si>
  <si>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</si>
  <si>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</si>
  <si>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</si>
  <si>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</si>
  <si>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</si>
  <si>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</si>
  <si>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</si>
  <si>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</si>
  <si>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</si>
  <si>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</si>
  <si>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</si>
  <si>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</si>
  <si>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</si>
  <si>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</si>
  <si>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</si>
  <si>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</si>
  <si>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</si>
  <si>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</si>
  <si>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</si>
  <si>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</si>
  <si>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</si>
  <si>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</si>
  <si>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</si>
  <si>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</si>
  <si>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</si>
  <si>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</si>
  <si>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</si>
  <si>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</si>
  <si>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</si>
  <si>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</si>
  <si>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</si>
  <si>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</si>
  <si>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</si>
  <si>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</si>
  <si>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</si>
  <si>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</si>
  <si>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</si>
  <si>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</si>
  <si>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</si>
  <si>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</si>
  <si>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</si>
  <si>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</si>
  <si>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</si>
  <si>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</si>
  <si>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</si>
  <si>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</si>
  <si>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</si>
  <si>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</si>
  <si>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</si>
  <si>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</si>
  <si>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</si>
  <si>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</si>
  <si>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</si>
  <si>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</si>
  <si>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</si>
  <si>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</si>
  <si>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</si>
  <si>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</si>
  <si>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</si>
  <si>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</si>
  <si>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</si>
  <si>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</si>
  <si>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</si>
  <si>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</si>
  <si>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</si>
  <si>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</si>
  <si>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</si>
  <si>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</si>
  <si>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</si>
  <si>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</si>
  <si>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</si>
  <si>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</si>
  <si>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</si>
  <si>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</si>
  <si>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</si>
  <si>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</si>
  <si>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</si>
  <si>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</si>
  <si>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</si>
  <si>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</si>
  <si>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</si>
  <si>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</si>
  <si>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</si>
  <si>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</si>
  <si>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</si>
  <si>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</si>
  <si>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</si>
  <si>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</si>
  <si>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</si>
  <si>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</si>
  <si>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</si>
  <si>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</si>
  <si>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</si>
  <si>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</si>
  <si>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</si>
  <si>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</si>
  <si>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</si>
  <si>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</si>
  <si>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</si>
  <si>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</si>
  <si>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</si>
  <si>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</si>
  <si>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</si>
  <si>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</si>
  <si>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</si>
  <si>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</si>
  <si>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</si>
  <si>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</si>
  <si>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</si>
  <si>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</si>
  <si>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</si>
  <si>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</si>
  <si>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</si>
  <si>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</si>
  <si>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</si>
  <si>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</si>
  <si>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</si>
  <si>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</si>
  <si>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</si>
  <si>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</si>
  <si>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</si>
  <si>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</si>
  <si>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</si>
  <si>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</si>
  <si>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</si>
  <si>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</si>
  <si>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</si>
  <si>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</si>
  <si>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</si>
  <si>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</si>
  <si>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</si>
  <si>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</si>
  <si>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</si>
  <si>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</si>
  <si>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</si>
  <si>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</si>
  <si>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</si>
  <si>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</si>
  <si>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</si>
  <si>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</si>
  <si>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</si>
  <si>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</si>
  <si>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</si>
  <si>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</si>
  <si>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</si>
  <si>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</si>
  <si>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</si>
  <si>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</si>
  <si>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</si>
  <si>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</si>
  <si>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</si>
  <si>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</si>
  <si>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</si>
  <si>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</si>
  <si>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</si>
  <si>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</si>
  <si>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</si>
  <si>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</si>
  <si>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</si>
  <si>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</si>
  <si>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</si>
  <si>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</si>
  <si>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</si>
  <si>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</si>
  <si>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</si>
  <si>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</si>
  <si>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</si>
  <si>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</si>
  <si>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</si>
  <si>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</si>
  <si>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</si>
  <si>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</si>
  <si>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</si>
  <si>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</si>
  <si>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</si>
  <si>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</si>
  <si>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</si>
  <si>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</si>
  <si>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</si>
  <si>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</si>
  <si>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</si>
  <si>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</si>
  <si>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</si>
  <si>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</si>
  <si>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</si>
  <si>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</si>
  <si>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</si>
  <si>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</si>
  <si>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</si>
  <si>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</si>
  <si>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</si>
  <si>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</si>
  <si>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</si>
  <si>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</si>
  <si>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</si>
  <si>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</si>
  <si>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</si>
  <si>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</si>
  <si>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</si>
  <si>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</si>
  <si>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</si>
  <si>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</si>
  <si>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</si>
  <si>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</si>
  <si>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</si>
  <si>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</si>
  <si>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</si>
  <si>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</si>
  <si>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</si>
  <si>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</si>
  <si>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</si>
  <si>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</si>
  <si>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</si>
  <si>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</si>
  <si>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</si>
  <si>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</si>
  <si>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</si>
  <si>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</si>
  <si>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</si>
  <si>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</si>
  <si>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</si>
  <si>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</si>
  <si>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</si>
  <si>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</si>
  <si>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</si>
  <si>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</si>
  <si>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</si>
  <si>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</si>
  <si>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</si>
  <si>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</si>
  <si>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</si>
  <si>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</si>
  <si>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</si>
  <si>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</si>
  <si>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</si>
  <si>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</si>
  <si>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</si>
  <si>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</si>
  <si>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</si>
  <si>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</si>
  <si>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</si>
  <si>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</si>
  <si>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</si>
  <si>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</si>
  <si>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</si>
  <si>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</si>
  <si>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</si>
  <si>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</si>
  <si>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</si>
  <si>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</si>
  <si>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</si>
  <si>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</si>
  <si>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</si>
  <si>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</si>
  <si>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</si>
  <si>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</si>
  <si>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</si>
  <si>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</si>
  <si>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</si>
  <si>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</si>
  <si>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</si>
  <si>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</si>
  <si>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</si>
  <si>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</si>
  <si>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</si>
  <si>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</si>
  <si>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</si>
  <si>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</si>
  <si>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</si>
  <si>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</si>
  <si>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</si>
  <si>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</si>
  <si>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</si>
  <si>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</si>
  <si>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</si>
  <si>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</si>
  <si>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</si>
  <si>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</si>
  <si>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</si>
  <si>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</si>
  <si>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</si>
  <si>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</si>
  <si>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</si>
  <si>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</si>
  <si>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</si>
  <si>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</si>
  <si>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</si>
  <si>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</si>
  <si>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</si>
  <si>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</si>
  <si>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</si>
  <si>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</si>
  <si>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</si>
  <si>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</si>
  <si>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</si>
  <si>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</si>
  <si>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</si>
  <si>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</si>
  <si>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</si>
  <si>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</si>
  <si>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</si>
  <si>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</si>
  <si>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</si>
  <si>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</si>
  <si>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</si>
  <si>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</si>
  <si>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</si>
  <si>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</si>
  <si>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</si>
  <si>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</si>
  <si>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</si>
  <si>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</si>
  <si>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</si>
  <si>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</si>
  <si>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</si>
  <si>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</si>
  <si>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</si>
  <si>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</si>
  <si>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</si>
  <si>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</si>
  <si>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</si>
  <si>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</si>
  <si>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</si>
  <si>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</si>
  <si>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</si>
  <si>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</si>
  <si>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</si>
  <si>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</si>
  <si>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</si>
  <si>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</si>
  <si>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</si>
  <si>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</si>
  <si>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</si>
  <si>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</si>
  <si>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</si>
  <si>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</si>
  <si>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</si>
  <si>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</si>
  <si>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</si>
  <si>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</si>
  <si>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</si>
  <si>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</si>
  <si>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</si>
  <si>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</si>
  <si>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</si>
  <si>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</si>
  <si>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</si>
  <si>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</si>
  <si>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</si>
  <si>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</si>
  <si>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</si>
  <si>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</si>
  <si>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</si>
  <si>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</si>
  <si>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</si>
  <si>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</si>
  <si>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</si>
  <si>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</si>
  <si>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</si>
  <si>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</si>
  <si>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</si>
  <si>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</si>
  <si>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</si>
  <si>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</si>
  <si>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</si>
  <si>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</si>
  <si>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</si>
  <si>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</si>
  <si>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</si>
  <si>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</si>
  <si>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</si>
  <si>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</si>
  <si>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</si>
  <si>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</si>
  <si>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</si>
  <si>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</si>
  <si>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</si>
  <si>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</si>
  <si>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</si>
  <si>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</si>
  <si>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</si>
  <si>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</si>
  <si>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</si>
  <si>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</si>
  <si>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</si>
  <si>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</si>
  <si>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</si>
  <si>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</si>
  <si>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</si>
  <si>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</si>
  <si>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</si>
  <si>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</si>
  <si>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</si>
  <si>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</si>
  <si>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</si>
  <si>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</si>
  <si>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</si>
  <si>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</si>
  <si>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</si>
  <si>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</si>
  <si>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</si>
  <si>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</si>
  <si>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</si>
  <si>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</si>
  <si>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</si>
  <si>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</si>
  <si>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</si>
  <si>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</si>
  <si>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</si>
  <si>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</si>
  <si>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</si>
  <si>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</si>
  <si>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</si>
  <si>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</si>
  <si>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</si>
  <si>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</si>
  <si>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</si>
  <si>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</si>
  <si>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</si>
  <si>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</si>
  <si>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</si>
  <si>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</si>
  <si>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</si>
  <si>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</si>
  <si>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</si>
  <si>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</si>
  <si>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</si>
  <si>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</si>
  <si>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</si>
  <si>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</si>
  <si>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</si>
  <si>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</si>
  <si>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</si>
  <si>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</si>
  <si>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</si>
  <si>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</si>
  <si>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</si>
  <si>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</si>
  <si>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</si>
  <si>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</si>
  <si>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</si>
  <si>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</si>
  <si>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</si>
  <si>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</si>
  <si>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</si>
  <si>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</si>
  <si>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</si>
  <si>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</si>
  <si>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</si>
  <si>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</si>
  <si>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</si>
  <si>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</si>
  <si>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</si>
  <si>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</si>
  <si>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</si>
  <si>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</si>
  <si>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</si>
  <si>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</si>
  <si>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</si>
  <si>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</si>
  <si>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</si>
  <si>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</si>
  <si>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</si>
  <si>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</si>
  <si>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</si>
  <si>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</si>
  <si>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</si>
  <si>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</si>
  <si>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</si>
  <si>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</si>
  <si>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</si>
  <si>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</si>
  <si>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</si>
  <si>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</si>
  <si>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</si>
  <si>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</si>
  <si>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</si>
  <si>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</si>
  <si>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</si>
  <si>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</si>
  <si>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</si>
  <si>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</si>
  <si>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</si>
  <si>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</si>
  <si>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</si>
  <si>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</si>
  <si>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</si>
  <si>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</si>
  <si>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</si>
  <si>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</si>
  <si>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</si>
  <si>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</si>
  <si>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</si>
  <si>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</si>
  <si>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</si>
  <si>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</si>
  <si>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</si>
  <si>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</si>
  <si>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</si>
  <si>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</si>
  <si>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</si>
  <si>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</si>
  <si>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</si>
  <si>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</si>
  <si>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</si>
  <si>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</si>
  <si>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</si>
  <si>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</si>
  <si>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</si>
  <si>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</si>
  <si>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</si>
  <si>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</si>
  <si>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</si>
  <si>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</si>
  <si>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</si>
  <si>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</si>
  <si>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</si>
  <si>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</si>
  <si>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</si>
  <si>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</si>
  <si>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</si>
  <si>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</si>
  <si>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</si>
  <si>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</si>
  <si>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</si>
  <si>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</si>
  <si>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</si>
  <si>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</si>
  <si>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</si>
  <si>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</si>
  <si>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</si>
  <si>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</si>
  <si>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</si>
  <si>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</si>
  <si>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</si>
  <si>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</si>
  <si>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</si>
  <si>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</si>
  <si>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</si>
  <si>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</si>
  <si>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</si>
  <si>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</si>
  <si>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</si>
  <si>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</si>
  <si>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</si>
  <si>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</si>
  <si>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</si>
  <si>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</si>
  <si>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</si>
  <si>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</si>
  <si>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</si>
  <si>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</si>
  <si>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</si>
  <si>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</si>
  <si>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</si>
  <si>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</si>
  <si>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</si>
  <si>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</si>
  <si>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</si>
  <si>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</si>
  <si>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</si>
  <si>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</si>
  <si>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</si>
  <si>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</si>
  <si>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</si>
  <si>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</si>
  <si>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</si>
  <si>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</si>
  <si>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</si>
  <si>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</si>
  <si>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</si>
  <si>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</si>
  <si>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</si>
  <si>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</si>
  <si>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</si>
  <si>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</si>
  <si>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</si>
  <si>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</si>
  <si>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</si>
  <si>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</si>
  <si>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</si>
  <si>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</si>
  <si>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</si>
  <si>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</si>
  <si>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</si>
  <si>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</si>
  <si>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</si>
  <si>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</si>
  <si>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</si>
  <si>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</si>
  <si>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</si>
  <si>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</si>
  <si>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</si>
  <si>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</si>
  <si>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</si>
  <si>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</si>
  <si>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</si>
  <si>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</si>
  <si>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</si>
  <si>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</si>
  <si>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</si>
  <si>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</si>
  <si>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</si>
  <si>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</si>
  <si>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</si>
  <si>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</si>
  <si>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</si>
  <si>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</si>
  <si>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</si>
  <si>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</si>
  <si>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</si>
  <si>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</si>
  <si>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</si>
  <si>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</si>
  <si>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</si>
  <si>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</si>
  <si>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</si>
  <si>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</si>
  <si>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</si>
  <si>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</si>
  <si>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</si>
  <si>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</si>
  <si>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</si>
  <si>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</si>
  <si>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</si>
  <si>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</si>
  <si>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</si>
  <si>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</si>
  <si>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</si>
  <si>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</si>
  <si>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</si>
  <si>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</si>
  <si>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</si>
  <si>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</si>
  <si>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</si>
  <si>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</si>
  <si>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</si>
  <si>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</si>
  <si>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</si>
  <si>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</si>
  <si>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</si>
  <si>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</si>
  <si>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</si>
  <si>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</si>
  <si>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</si>
  <si>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</si>
  <si>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</si>
  <si>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</si>
  <si>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</si>
  <si>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</si>
  <si>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</si>
  <si>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</si>
  <si>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</si>
  <si>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</si>
  <si>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</si>
  <si>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</si>
  <si>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</si>
  <si>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</si>
  <si>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</si>
  <si>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</si>
  <si>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</si>
  <si>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</si>
  <si>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</si>
  <si>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</si>
  <si>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</si>
  <si>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</si>
  <si>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</si>
  <si>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</si>
  <si>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</si>
  <si>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</si>
  <si>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</si>
  <si>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</si>
  <si>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</si>
  <si>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</si>
  <si>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</si>
  <si>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</si>
  <si>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</si>
  <si>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</si>
  <si>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</si>
  <si>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</si>
  <si>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</si>
  <si>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</si>
  <si>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</si>
  <si>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</si>
  <si>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</si>
  <si>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</si>
  <si>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</si>
  <si>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</si>
  <si>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</si>
  <si>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</si>
  <si>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</si>
  <si>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</si>
  <si>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</si>
  <si>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</si>
  <si>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</si>
  <si>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</si>
  <si>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</si>
  <si>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</si>
  <si>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</si>
  <si>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</si>
  <si>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</si>
  <si>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</si>
  <si>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</si>
  <si>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</si>
  <si>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</si>
  <si>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</si>
  <si>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</si>
  <si>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</si>
  <si>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</si>
  <si>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</si>
  <si>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</si>
  <si>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</si>
  <si>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</si>
  <si>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</si>
  <si>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</si>
  <si>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</si>
  <si>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</si>
  <si>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</si>
  <si>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</si>
  <si>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</si>
  <si>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</si>
  <si>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</si>
  <si>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</si>
  <si>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</si>
  <si>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</si>
  <si>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</si>
  <si>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</si>
  <si>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</si>
  <si>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</si>
  <si>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</si>
  <si>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</si>
  <si>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</si>
  <si>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</si>
  <si>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</si>
  <si>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</si>
  <si>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</si>
  <si>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</si>
  <si>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</si>
  <si>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</si>
  <si>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</si>
  <si>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</si>
  <si>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</si>
  <si>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</si>
  <si>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</si>
  <si>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</si>
  <si>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</si>
  <si>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</si>
  <si>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</si>
  <si>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</si>
  <si>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</si>
  <si>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</si>
  <si>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</si>
  <si>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</si>
  <si>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</si>
  <si>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</si>
  <si>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</si>
  <si>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</si>
  <si>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</si>
  <si>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</si>
  <si>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</si>
  <si>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</si>
  <si>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</si>
  <si>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</si>
  <si>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</si>
  <si>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</si>
  <si>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</si>
  <si>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</si>
  <si>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</si>
  <si>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</si>
  <si>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</si>
  <si>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</si>
  <si>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</si>
  <si>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</si>
  <si>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</si>
  <si>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</si>
  <si>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</si>
  <si>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</si>
  <si>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</si>
  <si>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</si>
  <si>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</si>
  <si>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</si>
  <si>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</si>
  <si>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</si>
  <si>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</si>
  <si>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</si>
  <si>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</si>
  <si>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</si>
  <si>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</si>
  <si>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</si>
  <si>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</si>
  <si>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</si>
  <si>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</si>
  <si>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</si>
  <si>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</si>
  <si>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</si>
  <si>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</si>
  <si>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</si>
  <si>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</si>
  <si>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</si>
  <si>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</si>
  <si>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</si>
  <si>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</si>
  <si>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</si>
  <si>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</si>
  <si>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</si>
  <si>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</si>
  <si>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</si>
  <si>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</si>
  <si>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</si>
  <si>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</si>
  <si>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</si>
  <si>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</si>
  <si>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</si>
  <si>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</si>
  <si>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</si>
  <si>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</si>
  <si>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</si>
  <si>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</si>
  <si>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</si>
  <si>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</si>
  <si>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</si>
  <si>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</si>
  <si>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</si>
  <si>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</si>
  <si>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</si>
  <si>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</si>
  <si>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</si>
  <si>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</si>
  <si>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</si>
  <si>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</si>
  <si>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</si>
  <si>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</si>
  <si>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</si>
  <si>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</si>
  <si>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</si>
  <si>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</si>
  <si>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</si>
  <si>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</si>
  <si>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</si>
  <si>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</si>
  <si>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</si>
  <si>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</si>
  <si>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</si>
  <si>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</si>
  <si>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</si>
  <si>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</si>
  <si>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</si>
  <si>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</si>
  <si>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</si>
  <si>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</si>
  <si>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</si>
  <si>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</si>
  <si>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</si>
  <si>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</si>
  <si>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</si>
  <si>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</si>
  <si>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</si>
  <si>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</si>
  <si>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</si>
  <si>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</si>
  <si>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</si>
  <si>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</si>
  <si>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</si>
  <si>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</si>
  <si>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</si>
  <si>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</si>
  <si>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</si>
  <si>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</si>
  <si>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</si>
  <si>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</si>
  <si>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</si>
  <si>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</si>
  <si>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</si>
  <si>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</si>
  <si>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</si>
  <si>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</si>
  <si>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</si>
  <si>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</si>
  <si>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</si>
  <si>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</si>
  <si>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</si>
  <si>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</si>
  <si>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</si>
  <si>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</si>
  <si>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</si>
  <si>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</si>
  <si>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</si>
  <si>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</si>
  <si>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</si>
  <si>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</si>
  <si>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</si>
  <si>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</si>
  <si>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</si>
  <si>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</si>
  <si>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</si>
  <si>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</si>
  <si>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</si>
  <si>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</si>
  <si>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</si>
  <si>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</si>
  <si>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</si>
  <si>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</si>
  <si>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</si>
  <si>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</si>
  <si>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</si>
  <si>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</si>
  <si>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</si>
  <si>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</si>
  <si>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</si>
  <si>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</si>
  <si>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</si>
  <si>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</si>
  <si>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</si>
  <si>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</si>
  <si>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</si>
  <si>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</si>
  <si>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</si>
  <si>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</si>
  <si>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</si>
  <si>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</si>
  <si>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</si>
  <si>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</si>
  <si>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</si>
  <si>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</si>
  <si>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</si>
  <si>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</si>
  <si>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</si>
  <si>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</si>
  <si>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</si>
  <si>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</si>
  <si>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</si>
  <si>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</si>
  <si>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</si>
  <si>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</si>
  <si>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</si>
  <si>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</si>
  <si>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</si>
  <si>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</si>
  <si>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</si>
  <si>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</si>
  <si>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</si>
  <si>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</si>
  <si>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</si>
  <si>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</si>
  <si>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</si>
  <si>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</si>
  <si>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</si>
  <si>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</si>
  <si>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</si>
  <si>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</si>
  <si>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</si>
  <si>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</si>
  <si>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</si>
  <si>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</si>
  <si>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</si>
  <si>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</si>
  <si>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</si>
  <si>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</si>
  <si>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</si>
  <si>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</si>
  <si>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</si>
  <si>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</si>
  <si>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</si>
  <si>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</si>
  <si>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</si>
  <si>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</si>
  <si>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</si>
  <si>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</si>
  <si>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</si>
  <si>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</si>
  <si>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</si>
  <si>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</si>
  <si>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</si>
  <si>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</si>
  <si>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</si>
  <si>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</si>
  <si>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</si>
  <si>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</si>
  <si>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</si>
  <si>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</si>
  <si>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</si>
  <si>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</si>
  <si>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</si>
  <si>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</si>
  <si>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</si>
  <si>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</si>
  <si>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</si>
  <si>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</si>
  <si>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</si>
  <si>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</si>
  <si>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</si>
  <si>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</si>
  <si>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</si>
  <si>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</si>
  <si>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</si>
  <si>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</si>
  <si>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</si>
  <si>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</si>
  <si>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</si>
  <si>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</si>
  <si>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</si>
  <si>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</si>
  <si>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</si>
  <si>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</si>
  <si>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</si>
  <si>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</si>
  <si>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</si>
  <si>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</si>
  <si>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</si>
  <si>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</si>
  <si>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</si>
  <si>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</si>
  <si>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</si>
  <si>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</si>
  <si>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</si>
  <si>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</si>
  <si>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</si>
  <si>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</si>
  <si>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</si>
  <si>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</si>
  <si>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</si>
  <si>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</si>
  <si>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</si>
  <si>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</si>
  <si>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</si>
  <si>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</si>
  <si>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</si>
  <si>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</si>
  <si>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</si>
  <si>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</si>
  <si>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</si>
  <si>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</si>
  <si>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</si>
  <si>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</si>
  <si>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</si>
  <si>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</si>
  <si>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</si>
  <si>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</si>
  <si>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</si>
  <si>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</si>
  <si>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</si>
  <si>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</si>
  <si>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</si>
  <si>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</si>
  <si>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</si>
  <si>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</si>
  <si>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</si>
  <si>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</si>
  <si>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</si>
  <si>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</si>
  <si>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</si>
  <si>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</si>
  <si>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</si>
  <si>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</si>
  <si>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</si>
  <si>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</si>
  <si>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</si>
  <si>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</si>
  <si>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</si>
  <si>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</si>
  <si>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</si>
  <si>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</si>
  <si>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</si>
  <si>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</si>
  <si>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</si>
  <si>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</si>
  <si>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</si>
  <si>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</si>
  <si>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</si>
  <si>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</si>
  <si>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</si>
  <si>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</si>
  <si>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</si>
  <si>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</si>
  <si>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</si>
  <si>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</si>
  <si>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</si>
  <si>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</si>
  <si>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</si>
  <si>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</si>
  <si>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</si>
  <si>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</si>
  <si>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</si>
  <si>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</si>
  <si>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</si>
  <si>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</si>
  <si>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</si>
  <si>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</si>
  <si>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</si>
  <si>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</si>
  <si>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</si>
  <si>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</si>
  <si>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</si>
  <si>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</si>
  <si>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</si>
  <si>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</si>
  <si>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</si>
  <si>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</si>
  <si>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</si>
  <si>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</si>
  <si>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</si>
  <si>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</si>
  <si>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</si>
  <si>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</si>
  <si>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</si>
  <si>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</si>
  <si>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</si>
  <si>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</si>
  <si>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</si>
  <si>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</si>
  <si>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</si>
  <si>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</si>
  <si>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</si>
  <si>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</si>
  <si>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</si>
  <si>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</si>
  <si>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</si>
  <si>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</si>
  <si>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</si>
  <si>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</si>
  <si>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</si>
  <si>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</si>
  <si>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</si>
  <si>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</si>
  <si>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</si>
  <si>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</si>
  <si>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</si>
  <si>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</si>
  <si>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</si>
  <si>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</si>
  <si>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</si>
  <si>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</si>
  <si>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</si>
  <si>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</si>
  <si>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</si>
  <si>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</si>
  <si>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</si>
  <si>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</si>
  <si>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</si>
  <si>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</si>
  <si>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</si>
  <si>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</si>
  <si>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</si>
  <si>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</si>
  <si>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</si>
  <si>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</si>
  <si>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</si>
  <si>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</si>
  <si>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</si>
  <si>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</si>
  <si>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</si>
  <si>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</si>
  <si>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</si>
  <si>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</si>
  <si>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</si>
  <si>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</si>
  <si>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</si>
  <si>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</si>
  <si>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</si>
  <si>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</si>
  <si>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</si>
  <si>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</si>
  <si>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</si>
  <si>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</si>
  <si>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</si>
  <si>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</si>
  <si>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</si>
  <si>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</si>
  <si>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</si>
  <si>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</si>
  <si>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</si>
  <si>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</si>
  <si>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</si>
  <si>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</si>
  <si>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</si>
  <si>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</si>
  <si>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</si>
  <si>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</si>
  <si>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</si>
  <si>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</si>
  <si>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</si>
  <si>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</si>
  <si>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</si>
  <si>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</si>
  <si>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</si>
  <si>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</si>
  <si>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</si>
  <si>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</si>
  <si>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</si>
  <si>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</si>
  <si>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</si>
  <si>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</si>
  <si>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</si>
  <si>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</si>
  <si>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</si>
  <si>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</si>
  <si>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</si>
  <si>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</si>
  <si>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</si>
  <si>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</si>
  <si>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</si>
  <si>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</si>
  <si>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</si>
  <si>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</si>
  <si>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</si>
  <si>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</si>
  <si>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</si>
  <si>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</si>
  <si>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</si>
  <si>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</si>
  <si>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</si>
  <si>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</si>
  <si>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</si>
  <si>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</si>
  <si>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</si>
  <si>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</si>
  <si>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</si>
  <si>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</si>
  <si>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</si>
  <si>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</si>
  <si>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</si>
  <si>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</si>
  <si>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</si>
  <si>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</si>
  <si>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</si>
  <si>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</si>
  <si>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</si>
  <si>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</si>
  <si>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</si>
  <si>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</si>
  <si>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</si>
  <si>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</si>
  <si>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</si>
  <si>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</si>
  <si>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</si>
  <si>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</si>
  <si>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</si>
  <si>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</si>
  <si>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</si>
  <si>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</si>
  <si>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</si>
  <si>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</si>
  <si>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</si>
  <si>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</si>
  <si>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</si>
  <si>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</si>
  <si>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</si>
  <si>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</si>
  <si>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</si>
  <si>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</si>
  <si>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</si>
  <si>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</si>
  <si>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</si>
  <si>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</si>
  <si>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</si>
  <si>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</si>
  <si>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</si>
  <si>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</si>
  <si>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</si>
  <si>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</si>
  <si>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</si>
  <si>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</si>
  <si>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</si>
  <si>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</si>
  <si>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</si>
  <si>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</si>
  <si>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</si>
  <si>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</si>
  <si>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</si>
  <si>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</si>
  <si>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</si>
  <si>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</si>
  <si>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</si>
  <si>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</si>
  <si>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</si>
  <si>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</si>
  <si>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</si>
  <si>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</si>
  <si>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</si>
  <si>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</si>
  <si>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</si>
  <si>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</si>
  <si>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</si>
  <si>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</si>
  <si>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</si>
  <si>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</si>
  <si>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</si>
  <si>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</si>
  <si>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</si>
  <si>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</si>
  <si>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</si>
  <si>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</si>
  <si>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</si>
  <si>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</si>
  <si>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</si>
  <si>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</si>
  <si>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</si>
  <si>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</si>
  <si>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</si>
  <si>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</si>
  <si>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</si>
  <si>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</si>
  <si>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</si>
  <si>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</si>
  <si>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</si>
  <si>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</si>
  <si>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</si>
  <si>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</si>
  <si>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</si>
  <si>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</si>
  <si>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</si>
  <si>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</si>
  <si>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</si>
  <si>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</si>
  <si>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</si>
  <si>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</si>
  <si>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</si>
  <si>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</si>
  <si>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</si>
  <si>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</si>
  <si>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</si>
  <si>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</si>
  <si>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</si>
  <si>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</si>
  <si>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</si>
  <si>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</si>
  <si>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</si>
  <si>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</si>
  <si>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</si>
  <si>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</si>
  <si>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</si>
  <si>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</si>
  <si>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</si>
  <si>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</si>
  <si>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</si>
  <si>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</si>
  <si>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</si>
  <si>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</si>
  <si>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</si>
  <si>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</si>
  <si>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</si>
  <si>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</si>
  <si>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</si>
  <si>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</si>
  <si>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</si>
  <si>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</si>
  <si>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</si>
  <si>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</si>
  <si>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</si>
  <si>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</si>
  <si>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</si>
  <si>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</si>
  <si>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</si>
  <si>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</si>
  <si>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</si>
  <si>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</si>
  <si>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</si>
  <si>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</si>
  <si>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</si>
  <si>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</si>
  <si>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</si>
  <si>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</si>
  <si>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</si>
  <si>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</si>
  <si>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</si>
  <si>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</si>
  <si>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</si>
  <si>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</si>
  <si>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</si>
  <si>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</si>
  <si>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</si>
  <si>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</si>
  <si>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</si>
  <si>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</si>
  <si>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</si>
  <si>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</si>
  <si>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</si>
  <si>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</si>
  <si>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</si>
  <si>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</si>
  <si>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</si>
  <si>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</si>
  <si>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</si>
  <si>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</si>
  <si>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</si>
  <si>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</si>
  <si>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</si>
  <si>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</si>
  <si>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</si>
  <si>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</si>
  <si>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</si>
  <si>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</si>
  <si>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</si>
  <si>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</si>
  <si>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</si>
  <si>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</si>
  <si>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</si>
  <si>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</si>
  <si>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</si>
  <si>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</si>
  <si>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</si>
  <si>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</si>
  <si>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</si>
  <si>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</si>
  <si>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</si>
  <si>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</si>
  <si>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</si>
  <si>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</si>
  <si>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</si>
  <si>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</si>
  <si>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</si>
  <si>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</si>
  <si>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</si>
  <si>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</si>
  <si>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</si>
  <si>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</si>
  <si>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</si>
  <si>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</si>
  <si>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</si>
  <si>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</si>
  <si>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</si>
  <si>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</si>
  <si>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</si>
  <si>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</si>
  <si>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</si>
  <si>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</si>
  <si>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</si>
  <si>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</si>
  <si>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</si>
  <si>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</si>
  <si>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</si>
  <si>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</si>
  <si>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</si>
  <si>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</si>
  <si>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</si>
  <si>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</si>
  <si>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</si>
  <si>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</si>
  <si>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</si>
  <si>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</si>
  <si>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</si>
  <si>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</si>
  <si>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</si>
  <si>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</si>
  <si>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</si>
  <si>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</si>
  <si>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</si>
  <si>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</si>
  <si>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</si>
  <si>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</si>
  <si>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</si>
  <si>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</si>
  <si>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</si>
  <si>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</si>
  <si>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</si>
  <si>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</si>
  <si>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</si>
  <si>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</si>
  <si>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</si>
  <si>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</si>
  <si>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</si>
  <si>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</si>
  <si>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</si>
  <si>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</si>
  <si>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</si>
  <si>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</si>
  <si>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</si>
  <si>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</si>
  <si>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</si>
  <si>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</si>
  <si>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</si>
  <si>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</si>
  <si>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</si>
  <si>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</si>
  <si>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</si>
  <si>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</si>
  <si>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</si>
  <si>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</si>
  <si>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</si>
  <si>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</si>
  <si>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</si>
  <si>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</si>
  <si>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</si>
  <si>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</si>
  <si>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</si>
  <si>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</si>
  <si>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</si>
  <si>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</si>
  <si>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</si>
  <si>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</si>
  <si>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</si>
  <si>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</si>
  <si>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</si>
  <si>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</si>
  <si>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</si>
  <si>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</si>
  <si>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</si>
  <si>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</si>
  <si>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</si>
  <si>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</si>
  <si>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</si>
  <si>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</si>
  <si>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</si>
  <si>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</si>
  <si>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</si>
  <si>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</si>
  <si>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</si>
  <si>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</si>
  <si>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</si>
  <si>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</si>
  <si>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</si>
  <si>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</si>
  <si>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</si>
  <si>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</si>
  <si>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</si>
  <si>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</si>
  <si>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</si>
  <si>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</si>
  <si>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</si>
  <si>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</si>
  <si>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</si>
  <si>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</si>
  <si>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</si>
  <si>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</si>
  <si>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</si>
  <si>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</si>
  <si>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</si>
  <si>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</si>
  <si>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</si>
  <si>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</si>
  <si>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</si>
  <si>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</si>
  <si>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</si>
  <si>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</si>
  <si>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</si>
  <si>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</si>
  <si>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</si>
  <si>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</si>
  <si>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</si>
  <si>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</si>
  <si>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</si>
  <si>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</si>
  <si>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</si>
  <si>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</si>
  <si>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</si>
  <si>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</si>
  <si>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</si>
  <si>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</si>
  <si>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</si>
  <si>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</si>
  <si>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</si>
  <si>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</si>
  <si>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</si>
  <si>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</si>
  <si>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</si>
  <si>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</si>
  <si>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</si>
  <si>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</si>
  <si>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</si>
  <si>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</si>
  <si>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</si>
  <si>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</si>
  <si>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</si>
  <si>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</si>
  <si>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</si>
  <si>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</si>
  <si>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</si>
  <si>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</si>
  <si>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</si>
  <si>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</si>
  <si>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</si>
  <si>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</si>
  <si>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</si>
  <si>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</si>
  <si>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</si>
  <si>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</si>
  <si>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</si>
  <si>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</si>
  <si>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</si>
  <si>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</si>
  <si>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</si>
  <si>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</si>
  <si>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</si>
  <si>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</si>
  <si>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</si>
  <si>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</si>
  <si>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</si>
  <si>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</si>
  <si>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</si>
  <si>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</si>
  <si>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</si>
  <si>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</si>
  <si>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</si>
  <si>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</si>
  <si>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</si>
  <si>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</si>
  <si>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</si>
  <si>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</si>
  <si>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</si>
  <si>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</si>
  <si>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</si>
  <si>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</si>
  <si>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</si>
  <si>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</si>
  <si>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</si>
  <si>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</si>
  <si>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</si>
  <si>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</si>
  <si>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</si>
  <si>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</si>
  <si>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</si>
  <si>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</si>
  <si>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</si>
  <si>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</si>
  <si>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</si>
  <si>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</si>
  <si>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</si>
  <si>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</si>
  <si>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</si>
  <si>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</si>
  <si>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</si>
  <si>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</si>
  <si>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</si>
  <si>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</si>
  <si>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</si>
  <si>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</si>
  <si>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</si>
  <si>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</si>
  <si>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</si>
  <si>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</si>
  <si>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</si>
  <si>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</si>
  <si>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</si>
  <si>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</si>
  <si>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</si>
  <si>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</si>
  <si>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</si>
  <si>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</si>
  <si>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</si>
  <si>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</si>
  <si>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</si>
  <si>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</si>
  <si>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</si>
  <si>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</si>
  <si>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</si>
  <si>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</si>
  <si>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</si>
  <si>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</si>
  <si>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</si>
  <si>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</si>
  <si>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</si>
  <si>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</si>
  <si>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</si>
  <si>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</si>
  <si>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</si>
  <si>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</si>
  <si>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</si>
  <si>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</si>
  <si>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</si>
  <si>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</si>
  <si>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</si>
  <si>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</si>
  <si>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</si>
  <si>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</si>
  <si>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</si>
  <si>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</si>
  <si>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</si>
  <si>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</si>
  <si>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</si>
  <si>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</si>
  <si>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</si>
  <si>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</si>
  <si>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</si>
  <si>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</si>
  <si>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</si>
  <si>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</si>
  <si>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</si>
  <si>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</si>
  <si>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</si>
  <si>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</si>
  <si>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</si>
  <si>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</si>
  <si>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</si>
  <si>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</si>
  <si>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</si>
  <si>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</si>
  <si>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</si>
  <si>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</si>
  <si>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</si>
  <si>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</si>
  <si>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</si>
  <si>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</si>
  <si>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</si>
  <si>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</si>
  <si>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</si>
  <si>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</si>
  <si>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</si>
  <si>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</si>
  <si>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</si>
  <si>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</si>
  <si>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</si>
  <si>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</si>
  <si>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</si>
  <si>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</si>
  <si>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</si>
  <si>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</si>
  <si>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</si>
  <si>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</si>
  <si>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</si>
  <si>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</si>
  <si>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</si>
  <si>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</si>
  <si>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</si>
  <si>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</si>
  <si>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</si>
  <si>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</si>
  <si>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</si>
  <si>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</si>
  <si>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</si>
  <si>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</si>
  <si>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</si>
  <si>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</si>
  <si>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</si>
  <si>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</si>
  <si>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</si>
  <si>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</si>
  <si>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</si>
  <si>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</si>
  <si>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</si>
  <si>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</si>
  <si>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</si>
  <si>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</si>
  <si>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</si>
  <si>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</si>
  <si>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</si>
  <si>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</si>
  <si>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</si>
  <si>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</si>
  <si>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</si>
  <si>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</si>
  <si>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</si>
  <si>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</si>
  <si>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</si>
  <si>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</si>
  <si>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</si>
  <si>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</si>
  <si>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</si>
  <si>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</si>
  <si>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</si>
  <si>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</si>
  <si>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</si>
  <si>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</si>
  <si>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</si>
  <si>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</si>
  <si>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</si>
  <si>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</si>
  <si>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</si>
  <si>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</si>
  <si>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</si>
  <si>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</si>
  <si>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</si>
  <si>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</si>
  <si>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</si>
  <si>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</si>
  <si>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</si>
  <si>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</si>
  <si>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</si>
  <si>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</si>
  <si>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</si>
  <si>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</si>
  <si>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</si>
  <si>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</si>
  <si>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</si>
  <si>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</si>
  <si>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</si>
  <si>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</si>
  <si>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</si>
  <si>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</si>
  <si>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</si>
  <si>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</si>
  <si>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</si>
  <si>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</si>
  <si>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</si>
  <si>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</si>
  <si>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</si>
  <si>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</si>
  <si>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</si>
  <si>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</si>
  <si>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</si>
  <si>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</si>
  <si>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</si>
  <si>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</si>
  <si>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</si>
  <si>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</si>
  <si>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</si>
  <si>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</si>
  <si>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</si>
  <si>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</si>
  <si>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</si>
  <si>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</si>
  <si>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</si>
  <si>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</si>
  <si>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</si>
  <si>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</si>
  <si>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</si>
  <si>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</si>
  <si>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</si>
  <si>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</si>
  <si>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</si>
  <si>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</si>
  <si>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</si>
  <si>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</si>
  <si>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</si>
  <si>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</si>
  <si>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</si>
  <si>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</si>
  <si>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</si>
  <si>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</si>
  <si>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</si>
  <si>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</si>
  <si>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</si>
  <si>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</si>
  <si>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</si>
  <si>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</si>
  <si>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</si>
  <si>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</si>
  <si>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</si>
  <si>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</si>
  <si>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</si>
  <si>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</si>
  <si>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</si>
  <si>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</si>
  <si>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</si>
  <si>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</si>
  <si>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</si>
  <si>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</si>
  <si>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</si>
  <si>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</si>
  <si>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</si>
  <si>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</si>
  <si>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</si>
  <si>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</si>
  <si>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</si>
  <si>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</si>
  <si>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</si>
  <si>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</si>
  <si>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</si>
  <si>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</si>
  <si>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</si>
  <si>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</si>
  <si>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</si>
  <si>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</si>
  <si>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</si>
  <si>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</si>
  <si>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</si>
  <si>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</si>
  <si>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</si>
  <si>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</si>
  <si>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</si>
  <si>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</si>
  <si>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</si>
  <si>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</si>
  <si>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</si>
  <si>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</si>
  <si>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</si>
  <si>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</si>
  <si>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</si>
  <si>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</si>
  <si>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</si>
  <si>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</si>
  <si>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</si>
  <si>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</si>
  <si>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</si>
  <si>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</si>
  <si>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</si>
  <si>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</si>
  <si>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</si>
  <si>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</si>
  <si>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</si>
  <si>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</si>
  <si>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</si>
  <si>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</si>
  <si>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</si>
  <si>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</si>
  <si>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</si>
  <si>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</si>
  <si>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</si>
  <si>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</si>
  <si>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</si>
  <si>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</si>
  <si>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</si>
  <si>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</si>
  <si>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</si>
  <si>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</si>
  <si>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</si>
  <si>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</si>
  <si>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</si>
  <si>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</si>
  <si>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</si>
  <si>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</si>
  <si>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</si>
  <si>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</si>
  <si>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</si>
  <si>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</si>
  <si>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</si>
  <si>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</si>
  <si>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</si>
  <si>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</si>
  <si>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</si>
  <si>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</si>
  <si>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</si>
  <si>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</si>
  <si>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</si>
  <si>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</si>
  <si>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</si>
  <si>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</si>
  <si>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</si>
  <si>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</si>
  <si>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</si>
  <si>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</si>
  <si>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</si>
  <si>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</si>
  <si>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</si>
  <si>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</si>
  <si>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</si>
  <si>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</si>
  <si>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</si>
  <si>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</si>
  <si>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</si>
  <si>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</si>
  <si>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</si>
  <si>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</si>
  <si>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</si>
  <si>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</si>
  <si>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</si>
  <si>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</si>
  <si>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</si>
  <si>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</si>
  <si>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</si>
  <si>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</si>
  <si>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</si>
  <si>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</si>
  <si>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</si>
  <si>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</si>
  <si>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</si>
  <si>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</si>
  <si>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</si>
  <si>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</si>
  <si>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</si>
  <si>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</si>
  <si>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</si>
  <si>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</si>
  <si>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</si>
  <si>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</si>
  <si>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</si>
  <si>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</si>
  <si>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</si>
  <si>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</si>
  <si>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</si>
  <si>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</si>
  <si>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</si>
  <si>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</si>
  <si>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</si>
  <si>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</si>
  <si>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</si>
  <si>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</si>
  <si>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</si>
  <si>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</si>
  <si>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</si>
  <si>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</si>
  <si>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</si>
  <si>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</si>
  <si>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</si>
  <si>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</si>
  <si>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</si>
  <si>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</si>
  <si>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</si>
  <si>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</si>
  <si>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</si>
  <si>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</si>
  <si>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</si>
  <si>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</si>
  <si>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</si>
  <si>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</si>
  <si>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</si>
  <si>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</si>
  <si>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</si>
  <si>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</si>
  <si>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</si>
  <si>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</si>
  <si>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</si>
  <si>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</si>
  <si>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</si>
  <si>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</si>
  <si>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</si>
  <si>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</si>
  <si>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</si>
  <si>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</si>
  <si>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</si>
  <si>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</si>
  <si>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</si>
  <si>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</si>
  <si>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</si>
  <si>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</si>
  <si>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</si>
  <si>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</si>
  <si>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</si>
  <si>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</si>
  <si>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</si>
  <si>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</si>
  <si>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</si>
  <si>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</si>
  <si>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</si>
  <si>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</si>
  <si>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</si>
  <si>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</si>
  <si>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</si>
  <si>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</si>
  <si>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</si>
  <si>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</si>
  <si>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</si>
  <si>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</si>
  <si>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</si>
  <si>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</si>
  <si>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</si>
  <si>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</si>
  <si>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</si>
  <si>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</si>
  <si>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</si>
  <si>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</si>
  <si>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</si>
  <si>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</si>
  <si>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</si>
  <si>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</si>
  <si>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</si>
  <si>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</si>
  <si>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</si>
  <si>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</si>
  <si>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</si>
  <si>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</si>
  <si>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</si>
  <si>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</si>
  <si>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</si>
  <si>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</si>
  <si>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</si>
  <si>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</si>
  <si>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</si>
  <si>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</si>
  <si>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</si>
  <si>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</si>
  <si>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</si>
  <si>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</si>
  <si>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</si>
  <si>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</si>
  <si>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</si>
  <si>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</si>
  <si>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</si>
  <si>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</si>
  <si>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</si>
  <si>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</si>
  <si>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</si>
  <si>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</si>
  <si>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</si>
  <si>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</si>
  <si>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</si>
  <si>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</si>
  <si>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</si>
  <si>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</si>
  <si>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</si>
  <si>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</si>
  <si>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</si>
  <si>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</si>
  <si>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</si>
  <si>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</si>
  <si>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</si>
  <si>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</si>
  <si>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</si>
  <si>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</si>
  <si>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</si>
  <si>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</si>
  <si>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</si>
  <si>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</si>
  <si>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</si>
  <si>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</si>
  <si>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</si>
  <si>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</si>
  <si>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</si>
  <si>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</si>
  <si>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</si>
  <si>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</si>
  <si>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</si>
  <si>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</si>
  <si>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</si>
  <si>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</si>
  <si>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</si>
  <si>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</si>
  <si>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</si>
  <si>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</si>
  <si>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</si>
  <si>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</si>
  <si>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</si>
  <si>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</si>
  <si>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</si>
  <si>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</si>
  <si>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</si>
  <si>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</si>
  <si>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</si>
  <si>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</si>
  <si>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</si>
  <si>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</si>
  <si>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</si>
  <si>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</si>
  <si>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</si>
  <si>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</si>
  <si>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</si>
  <si>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</si>
  <si>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</si>
  <si>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</si>
  <si>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</si>
  <si>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</si>
  <si>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</si>
  <si>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</si>
  <si>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</si>
  <si>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</si>
  <si>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</si>
  <si>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</si>
  <si>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</si>
  <si>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</si>
  <si>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</si>
  <si>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</si>
  <si>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</si>
  <si>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</si>
  <si>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</si>
  <si>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</si>
  <si>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</si>
  <si>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</si>
  <si>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</si>
  <si>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</si>
  <si>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</si>
  <si>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</si>
  <si>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</si>
  <si>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</si>
  <si>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</si>
  <si>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</si>
  <si>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</si>
  <si>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</si>
  <si>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</si>
  <si>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</si>
  <si>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</si>
  <si>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</si>
  <si>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</si>
  <si>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</si>
  <si>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</si>
  <si>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</si>
  <si>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</si>
  <si>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</si>
  <si>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</si>
  <si>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</si>
  <si>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</si>
  <si>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</si>
  <si>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</si>
  <si>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</si>
  <si>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</si>
  <si>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</si>
  <si>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</si>
  <si>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</si>
  <si>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</si>
  <si>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</si>
  <si>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</si>
  <si>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</si>
  <si>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</si>
  <si>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</si>
  <si>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</si>
  <si>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</si>
  <si>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</si>
  <si>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</si>
  <si>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</si>
  <si>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</si>
  <si>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</si>
  <si>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</si>
  <si>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</si>
  <si>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</si>
  <si>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</si>
  <si>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</si>
  <si>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</si>
  <si>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</si>
  <si>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</si>
  <si>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</si>
  <si>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</si>
  <si>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</si>
  <si>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</si>
  <si>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</si>
  <si>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</si>
  <si>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</si>
  <si>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</si>
  <si>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</si>
  <si>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</si>
  <si>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</si>
  <si>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</si>
  <si>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</si>
  <si>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</si>
  <si>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</si>
  <si>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</si>
  <si>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</si>
  <si>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</si>
  <si>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</si>
  <si>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</si>
  <si>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</si>
  <si>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</si>
  <si>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</si>
  <si>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</si>
  <si>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</si>
  <si>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</si>
  <si>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</si>
  <si>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</si>
  <si>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</si>
  <si>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</si>
  <si>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</si>
  <si>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</si>
  <si>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</si>
  <si>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</si>
  <si>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</si>
  <si>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</si>
  <si>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</si>
  <si>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</si>
  <si>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</si>
  <si>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</si>
  <si>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</si>
  <si>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</si>
  <si>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</si>
  <si>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</si>
  <si>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</si>
  <si>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</si>
  <si>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</si>
  <si>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</si>
  <si>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</si>
  <si>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</si>
  <si>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</si>
  <si>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</si>
  <si>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</si>
  <si>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</si>
  <si>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</si>
  <si>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</si>
  <si>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</si>
  <si>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</si>
  <si>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</si>
  <si>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</si>
  <si>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</si>
  <si>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</si>
  <si>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</si>
  <si>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</si>
  <si>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</si>
  <si>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</si>
  <si>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</si>
  <si>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</si>
  <si>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</si>
  <si>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</si>
  <si>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</si>
  <si>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</si>
  <si>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</si>
  <si>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</si>
  <si>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</si>
  <si>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</si>
  <si>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</si>
  <si>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</si>
  <si>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</si>
  <si>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</si>
  <si>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</si>
  <si>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</si>
  <si>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</si>
  <si>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</si>
  <si>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</si>
  <si>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</si>
  <si>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</si>
  <si>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</si>
  <si>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</si>
  <si>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</si>
  <si>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</si>
  <si>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</si>
  <si>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</si>
  <si>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</si>
  <si>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</si>
  <si>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</si>
  <si>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</si>
  <si>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</si>
  <si>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</si>
  <si>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</si>
  <si>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</si>
  <si>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</si>
  <si>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</si>
  <si>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</si>
  <si>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</si>
  <si>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</si>
  <si>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</si>
  <si>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</si>
  <si>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</si>
  <si>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</si>
  <si>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</si>
  <si>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</si>
  <si>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</si>
  <si>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</si>
  <si>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</si>
  <si>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</si>
  <si>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</si>
  <si>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</si>
  <si>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</si>
  <si>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</si>
  <si>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</si>
  <si>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</si>
  <si>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</si>
  <si>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</si>
  <si>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</si>
  <si>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</si>
  <si>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</si>
  <si>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</si>
  <si>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</si>
  <si>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</si>
  <si>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</si>
  <si>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</si>
  <si>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</si>
  <si>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</si>
  <si>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</si>
  <si>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</si>
  <si>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</si>
  <si>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</si>
  <si>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</si>
  <si>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</si>
  <si>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</si>
  <si>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</si>
  <si>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</si>
  <si>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</si>
  <si>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</si>
  <si>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</si>
  <si>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</si>
  <si>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</si>
  <si>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</si>
  <si>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</si>
  <si>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</si>
  <si>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</si>
  <si>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</si>
  <si>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</si>
  <si>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</si>
  <si>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</si>
  <si>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</si>
  <si>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</si>
  <si>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</si>
  <si>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</si>
  <si>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</si>
  <si>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</si>
  <si>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</si>
  <si>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</si>
  <si>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</si>
  <si>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</si>
  <si>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</si>
  <si>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</si>
  <si>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</si>
  <si>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</si>
  <si>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</si>
  <si>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</si>
  <si>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</si>
  <si>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</si>
  <si>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</si>
  <si>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</si>
  <si>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</si>
  <si>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</si>
  <si>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</si>
  <si>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</si>
  <si>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</si>
  <si>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</si>
  <si>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</si>
  <si>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</si>
  <si>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</si>
  <si>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</si>
  <si>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</si>
  <si>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</si>
  <si>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</si>
  <si>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</si>
  <si>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</si>
  <si>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</si>
  <si>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</si>
  <si>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</si>
  <si>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</si>
  <si>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</si>
  <si>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</si>
  <si>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</si>
  <si>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</si>
  <si>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</si>
  <si>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</si>
  <si>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</si>
  <si>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</si>
  <si>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</si>
  <si>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</si>
  <si>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</si>
  <si>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</si>
  <si>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</si>
  <si>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</si>
  <si>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</si>
  <si>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</si>
  <si>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</si>
  <si>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</si>
  <si>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</si>
  <si>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</si>
  <si>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</si>
  <si>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</si>
  <si>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</si>
  <si>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</si>
  <si>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</si>
  <si>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</si>
  <si>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</si>
  <si>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</si>
  <si>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</si>
  <si>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</si>
  <si>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</si>
  <si>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</si>
  <si>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</si>
  <si>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</si>
  <si>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</si>
  <si>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</si>
  <si>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</si>
  <si>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</si>
  <si>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</si>
  <si>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</si>
  <si>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</si>
  <si>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</si>
  <si>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</si>
  <si>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</si>
  <si>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</si>
  <si>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</si>
  <si>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</si>
  <si>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</si>
  <si>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</si>
  <si>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</si>
  <si>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</si>
  <si>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</si>
  <si>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</si>
  <si>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</si>
  <si>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</si>
  <si>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</si>
  <si>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</si>
  <si>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</si>
  <si>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</si>
  <si>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</si>
  <si>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</si>
  <si>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</si>
  <si>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</si>
  <si>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</si>
  <si>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</si>
  <si>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</si>
  <si>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</si>
  <si>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</si>
  <si>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</si>
  <si>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</si>
  <si>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</si>
  <si>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</si>
  <si>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</si>
  <si>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</si>
  <si>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</si>
  <si>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</si>
  <si>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</si>
  <si>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</si>
  <si>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</si>
  <si>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</si>
  <si>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</si>
  <si>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</si>
  <si>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</si>
  <si>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</si>
  <si>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</si>
  <si>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</si>
  <si>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</si>
  <si>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</si>
  <si>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</si>
  <si>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</si>
  <si>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</si>
  <si>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</si>
  <si>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</si>
  <si>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</si>
  <si>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</si>
  <si>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</si>
  <si>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</si>
  <si>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</si>
  <si>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</si>
  <si>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</si>
  <si>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</si>
  <si>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</si>
  <si>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</si>
  <si>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</si>
  <si>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</si>
  <si>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</si>
  <si>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</si>
  <si>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</si>
  <si>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</si>
  <si>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</si>
  <si>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</si>
  <si>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</si>
  <si>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</si>
  <si>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</si>
  <si>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</si>
  <si>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</si>
  <si>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</si>
  <si>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</si>
  <si>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</si>
  <si>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</si>
  <si>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</si>
  <si>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</si>
  <si>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</si>
  <si>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</si>
  <si>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</si>
  <si>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</si>
  <si>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</si>
  <si>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</si>
  <si>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</si>
  <si>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</si>
  <si>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</si>
  <si>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</si>
  <si>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</si>
  <si>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</si>
  <si>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</si>
  <si>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</si>
  <si>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</si>
  <si>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</si>
  <si>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</si>
  <si>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</si>
  <si>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</si>
  <si>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</si>
  <si>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</si>
  <si>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</si>
  <si>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</si>
  <si>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</si>
  <si>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</si>
  <si>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</si>
  <si>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</si>
  <si>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</si>
  <si>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</si>
  <si>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</si>
  <si>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</si>
  <si>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</si>
  <si>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</si>
  <si>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</si>
  <si>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</si>
  <si>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</si>
  <si>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</si>
  <si>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</si>
  <si>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</si>
  <si>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</si>
  <si>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</si>
  <si>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</si>
  <si>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</si>
  <si>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</si>
  <si>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</si>
  <si>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</si>
  <si>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</si>
  <si>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</si>
  <si>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</si>
  <si>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</si>
  <si>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</si>
  <si>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</si>
  <si>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</si>
  <si>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</si>
  <si>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</si>
  <si>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</si>
  <si>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</si>
  <si>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</si>
  <si>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</si>
  <si>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</si>
  <si>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</si>
  <si>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</si>
  <si>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</si>
  <si>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</si>
  <si>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</si>
  <si>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</si>
  <si>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</si>
  <si>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</si>
  <si>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</si>
  <si>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</si>
  <si>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</si>
  <si>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</si>
  <si>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</si>
  <si>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</si>
  <si>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</si>
  <si>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</si>
  <si>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</si>
  <si>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</si>
  <si>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</si>
  <si>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</si>
  <si>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</si>
  <si>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</si>
  <si>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</si>
  <si>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</si>
  <si>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</si>
  <si>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</si>
  <si>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</si>
  <si>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</si>
  <si>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</si>
  <si>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</si>
  <si>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</si>
  <si>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</si>
  <si>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</si>
  <si>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</si>
  <si>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</si>
  <si>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</si>
  <si>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</si>
  <si>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</si>
  <si>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</si>
  <si>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</si>
  <si>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</si>
  <si>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</si>
  <si>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</si>
  <si>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</si>
  <si>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</si>
  <si>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</si>
  <si>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</si>
  <si>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</si>
  <si>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</si>
  <si>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</si>
  <si>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</si>
  <si>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</si>
  <si>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</si>
  <si>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</si>
  <si>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</si>
  <si>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</si>
  <si>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</si>
  <si>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</si>
  <si>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</si>
  <si>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</si>
  <si>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</si>
  <si>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</si>
  <si>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</si>
  <si>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</si>
  <si>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</si>
  <si>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</si>
  <si>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</si>
  <si>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</si>
  <si>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</si>
  <si>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</si>
  <si>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</si>
  <si>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</si>
  <si>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</si>
  <si>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</si>
  <si>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</si>
  <si>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</si>
  <si>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</si>
  <si>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</si>
  <si>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</si>
  <si>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</si>
  <si>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</si>
  <si>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</si>
  <si>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</si>
  <si>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</si>
  <si>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</si>
  <si>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</si>
  <si>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</si>
  <si>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</si>
  <si>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</si>
  <si>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</si>
  <si>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</si>
  <si>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</si>
  <si>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</si>
  <si>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</si>
  <si>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</si>
  <si>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</si>
  <si>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</si>
  <si>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</si>
  <si>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</si>
  <si>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</si>
  <si>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</si>
  <si>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</si>
  <si>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</si>
  <si>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</si>
  <si>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</si>
  <si>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</si>
  <si>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</si>
  <si>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</si>
  <si>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</si>
  <si>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</si>
  <si>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</si>
  <si>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</si>
  <si>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</si>
  <si>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</si>
  <si>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</si>
  <si>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</si>
  <si>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</si>
  <si>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</si>
  <si>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</si>
  <si>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</si>
  <si>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</si>
  <si>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</si>
  <si>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</si>
  <si>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</si>
  <si>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</si>
  <si>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</si>
  <si>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</si>
  <si>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</si>
  <si>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</si>
  <si>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</si>
  <si>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</si>
  <si>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</si>
  <si>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</si>
  <si>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</si>
  <si>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</si>
  <si>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</si>
  <si>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</si>
  <si>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</si>
  <si>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</si>
  <si>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</si>
  <si>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</si>
  <si>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</si>
  <si>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</si>
  <si>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</si>
  <si>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</si>
  <si>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</si>
  <si>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</si>
  <si>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</si>
  <si>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</si>
  <si>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</si>
  <si>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</si>
  <si>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</si>
  <si>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</si>
  <si>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</si>
  <si>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</si>
  <si>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</si>
  <si>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</si>
  <si>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</si>
  <si>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</si>
  <si>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</si>
  <si>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</si>
  <si>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</si>
  <si>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</si>
  <si>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</si>
  <si>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</si>
  <si>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</si>
  <si>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</si>
  <si>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</si>
  <si>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</si>
  <si>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</si>
  <si>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</si>
  <si>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</si>
  <si>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</si>
  <si>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</si>
  <si>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</si>
  <si>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</si>
  <si>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</si>
  <si>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</si>
  <si>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</si>
  <si>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</si>
  <si>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</si>
  <si>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</si>
  <si>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</si>
  <si>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</si>
  <si>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</si>
  <si>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</si>
  <si>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</si>
  <si>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</si>
  <si>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</si>
  <si>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</si>
  <si>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</si>
  <si>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</si>
  <si>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</si>
  <si>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</si>
  <si>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</si>
  <si>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</si>
  <si>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</si>
  <si>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</si>
  <si>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</si>
  <si>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</si>
  <si>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</si>
  <si>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</si>
  <si>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</si>
  <si>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</si>
  <si>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</si>
  <si>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</si>
  <si>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</si>
  <si>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</si>
  <si>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</si>
  <si>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</si>
  <si>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</si>
  <si>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</si>
  <si>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</si>
  <si>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</si>
  <si>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</si>
  <si>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</si>
  <si>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</si>
  <si>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</si>
  <si>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</si>
  <si>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</si>
  <si>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</si>
  <si>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</si>
  <si>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</si>
  <si>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</si>
  <si>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</si>
  <si>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</si>
  <si>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</si>
  <si>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</si>
  <si>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</si>
  <si>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</si>
  <si>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</si>
  <si>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</si>
  <si>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</si>
  <si>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</si>
  <si>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</si>
  <si>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</si>
  <si>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</si>
  <si>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</si>
  <si>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</si>
  <si>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</si>
  <si>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</si>
  <si>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</si>
  <si>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</si>
  <si>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</si>
  <si>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</si>
  <si>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</si>
  <si>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</si>
  <si>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</si>
  <si>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</si>
  <si>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</si>
  <si>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</si>
  <si>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</si>
  <si>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</si>
  <si>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</si>
  <si>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</si>
  <si>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</si>
  <si>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</si>
  <si>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</si>
  <si>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</si>
  <si>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</si>
  <si>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</si>
  <si>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</si>
  <si>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</si>
  <si>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</si>
  <si>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</si>
  <si>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</si>
  <si>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</si>
  <si>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</si>
  <si>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</si>
  <si>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</si>
  <si>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</si>
  <si>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</si>
  <si>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</si>
  <si>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</si>
  <si>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</si>
  <si>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</si>
  <si>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</si>
  <si>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</si>
  <si>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</si>
  <si>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</si>
  <si>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</si>
  <si>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</si>
  <si>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</si>
  <si>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</si>
  <si>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</si>
  <si>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</si>
  <si>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</si>
  <si>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</si>
  <si>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</si>
  <si>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</si>
  <si>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</si>
  <si>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</si>
  <si>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</si>
  <si>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</si>
  <si>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</si>
  <si>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</si>
  <si>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</si>
  <si>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</si>
  <si>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</si>
  <si>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</si>
  <si>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</si>
  <si>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</si>
  <si>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</si>
  <si>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</si>
  <si>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</si>
  <si>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</si>
  <si>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</si>
  <si>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</si>
  <si>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</si>
  <si>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</si>
  <si>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</si>
  <si>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</si>
  <si>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</si>
  <si>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</si>
  <si>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</si>
  <si>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</si>
  <si>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</si>
  <si>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</si>
  <si>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</si>
  <si>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</si>
  <si>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</si>
  <si>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</si>
  <si>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</si>
  <si>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</si>
  <si>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</si>
  <si>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</si>
  <si>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</si>
  <si>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</si>
  <si>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</si>
  <si>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</si>
  <si>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</si>
  <si>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</si>
  <si>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</si>
  <si>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</si>
  <si>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</si>
  <si>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</si>
  <si>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</si>
  <si>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</si>
  <si>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</si>
  <si>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</si>
  <si>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</si>
  <si>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</si>
  <si>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</si>
  <si>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</si>
  <si>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</si>
  <si>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</si>
  <si>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</si>
  <si>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</si>
  <si>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</si>
  <si>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</si>
  <si>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</si>
  <si>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</si>
  <si>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</si>
  <si>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</si>
  <si>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</si>
  <si>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</si>
  <si>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</si>
  <si>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</si>
  <si>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</si>
  <si>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</si>
  <si>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</si>
  <si>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</si>
  <si>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</si>
  <si>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</si>
  <si>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</si>
  <si>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</si>
  <si>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</si>
  <si>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</si>
  <si>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</si>
  <si>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</si>
  <si>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</si>
  <si>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</si>
  <si>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</si>
  <si>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</si>
  <si>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</si>
  <si>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</si>
  <si>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</si>
  <si>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</si>
  <si>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</si>
  <si>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</si>
  <si>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</si>
  <si>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</si>
  <si>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</si>
  <si>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</si>
  <si>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</si>
  <si>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</si>
  <si>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</si>
  <si>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</si>
  <si>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</si>
  <si>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</si>
  <si>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</si>
  <si>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</si>
  <si>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</si>
  <si>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</si>
  <si>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</si>
  <si>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</si>
  <si>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</si>
  <si>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</si>
  <si>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</si>
  <si>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</si>
  <si>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</si>
  <si>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</si>
  <si>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</si>
  <si>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</si>
  <si>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</si>
  <si>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</si>
  <si>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</si>
  <si>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</si>
  <si>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</si>
  <si>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</si>
  <si>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</si>
  <si>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</si>
  <si>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</si>
  <si>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</si>
  <si>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</si>
  <si>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</si>
  <si>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</si>
  <si>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</si>
  <si>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</si>
  <si>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</si>
  <si>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</si>
  <si>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</si>
  <si>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</si>
  <si>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</si>
  <si>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</si>
  <si>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</si>
  <si>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</si>
  <si>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</si>
  <si>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</si>
  <si>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</si>
  <si>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</si>
  <si>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</si>
  <si>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</si>
  <si>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</si>
  <si>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</si>
  <si>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</si>
  <si>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</si>
  <si>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</si>
  <si>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</si>
  <si>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</si>
  <si>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</si>
  <si>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</si>
  <si>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</si>
  <si>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</si>
  <si>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</si>
  <si>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</si>
  <si>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</si>
  <si>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</si>
  <si>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</si>
  <si>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</si>
  <si>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</si>
  <si>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</si>
  <si>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</si>
  <si>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</si>
  <si>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</si>
  <si>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</si>
  <si>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</si>
  <si>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</si>
  <si>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</si>
  <si>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</si>
  <si>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</si>
  <si>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</si>
  <si>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</si>
  <si>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</si>
  <si>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</si>
  <si>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</si>
  <si>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</si>
  <si>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</si>
  <si>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</si>
  <si>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</si>
  <si>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</si>
  <si>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</si>
  <si>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</si>
  <si>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</si>
  <si>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</si>
  <si>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</si>
  <si>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</si>
  <si>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</si>
  <si>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</si>
  <si>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</si>
  <si>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</si>
  <si>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</si>
  <si>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</si>
  <si>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</si>
  <si>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</si>
  <si>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</si>
  <si>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</si>
  <si>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</si>
  <si>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</si>
  <si>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</si>
  <si>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</si>
  <si>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</si>
  <si>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</si>
  <si>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</si>
  <si>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</si>
  <si>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</si>
  <si>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</si>
  <si>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</si>
  <si>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</si>
  <si>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</si>
  <si>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</si>
  <si>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</si>
  <si>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</si>
  <si>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</si>
  <si>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</si>
  <si>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</si>
  <si>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</si>
  <si>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</si>
  <si>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</si>
  <si>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</si>
  <si>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</si>
  <si>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</si>
  <si>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</si>
  <si>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</si>
  <si>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</si>
  <si>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</si>
  <si>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</si>
  <si>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</si>
  <si>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</si>
  <si>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</si>
  <si>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</si>
  <si>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</si>
  <si>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</si>
  <si>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</si>
  <si>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</si>
  <si>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</si>
  <si>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</si>
  <si>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</si>
  <si>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</si>
  <si>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</si>
  <si>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</si>
  <si>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</si>
  <si>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</si>
  <si>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</si>
  <si>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</si>
  <si>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</si>
  <si>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</si>
  <si>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</si>
  <si>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</si>
  <si>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</si>
  <si>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</si>
  <si>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</si>
  <si>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</si>
  <si>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</si>
  <si>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</si>
  <si>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</si>
  <si>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</si>
  <si>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</si>
  <si>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</si>
  <si>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</si>
  <si>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</si>
  <si>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</si>
  <si>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</si>
  <si>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</si>
  <si>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</si>
  <si>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</si>
  <si>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</si>
  <si>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</si>
  <si>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</si>
  <si>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</si>
  <si>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</si>
  <si>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</si>
  <si>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</si>
  <si>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</si>
  <si>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</si>
  <si>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</si>
  <si>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</si>
  <si>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</si>
  <si>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</si>
  <si>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</si>
  <si>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</si>
  <si>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</si>
  <si>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</si>
  <si>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</si>
  <si>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</si>
  <si>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</si>
  <si>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</si>
  <si>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</si>
  <si>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</si>
  <si>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</si>
  <si>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</si>
  <si>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</si>
  <si>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</si>
  <si>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</si>
  <si>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</si>
  <si>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</si>
  <si>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</si>
  <si>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</si>
  <si>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</si>
  <si>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</si>
  <si>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</si>
  <si>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</si>
  <si>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</si>
  <si>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</si>
  <si>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</si>
  <si>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</si>
  <si>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</si>
  <si>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</si>
  <si>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</si>
  <si>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</si>
  <si>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</si>
  <si>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</si>
  <si>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</si>
  <si>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</si>
  <si>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</si>
  <si>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</si>
  <si>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</si>
  <si>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</si>
  <si>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</si>
  <si>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</si>
  <si>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</si>
  <si>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</si>
  <si>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</si>
  <si>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</si>
  <si>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</si>
  <si>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</si>
  <si>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</si>
  <si>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</si>
  <si>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</si>
  <si>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</si>
  <si>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</si>
  <si>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</si>
  <si>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</si>
  <si>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</si>
  <si>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</si>
  <si>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</si>
  <si>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</si>
  <si>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</si>
  <si>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</si>
  <si>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</si>
  <si>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</si>
  <si>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</si>
  <si>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</si>
  <si>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</si>
  <si>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</si>
  <si>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</si>
  <si>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</si>
  <si>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</si>
  <si>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</si>
  <si>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</si>
  <si>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</si>
  <si>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</si>
  <si>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</si>
  <si>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</si>
  <si>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</si>
  <si>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</si>
  <si>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</si>
  <si>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</si>
  <si>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</si>
  <si>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</si>
  <si>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</si>
  <si>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</si>
  <si>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</si>
  <si>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</si>
  <si>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</si>
  <si>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</si>
  <si>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</si>
  <si>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</si>
  <si>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</si>
  <si>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</si>
  <si>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</si>
  <si>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</si>
  <si>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</si>
  <si>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</si>
  <si>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</si>
  <si>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</si>
  <si>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</si>
  <si>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</si>
  <si>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</si>
  <si>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</si>
  <si>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</si>
  <si>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</si>
  <si>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</si>
  <si>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</si>
  <si>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</si>
  <si>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</si>
  <si>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</si>
  <si>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</si>
  <si>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</si>
  <si>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</si>
  <si>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</si>
  <si>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</si>
  <si>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</si>
  <si>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</si>
  <si>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</si>
  <si>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</si>
  <si>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</si>
  <si>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</si>
  <si>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</si>
  <si>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</si>
  <si>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</si>
  <si>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</si>
  <si>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</si>
  <si>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</si>
  <si>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</si>
  <si>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</si>
  <si>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</si>
  <si>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</si>
  <si>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</si>
  <si>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</si>
  <si>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</si>
  <si>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</si>
  <si>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</si>
  <si>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</si>
  <si>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</si>
  <si>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</si>
  <si>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</si>
  <si>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</si>
  <si>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</si>
  <si>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</si>
  <si>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</si>
  <si>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</si>
  <si>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</si>
  <si>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</si>
  <si>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</si>
  <si>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</si>
  <si>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</si>
  <si>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</si>
  <si>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</si>
  <si>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</si>
  <si>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</si>
  <si>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</si>
  <si>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</si>
  <si>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</si>
  <si>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</si>
  <si>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</si>
  <si>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</si>
  <si>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</si>
  <si>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</si>
  <si>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</si>
  <si>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</si>
  <si>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</si>
  <si>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</si>
  <si>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</si>
  <si>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</si>
  <si>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</si>
  <si>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</si>
  <si>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</si>
  <si>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</si>
  <si>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</si>
  <si>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</si>
  <si>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</si>
  <si>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</si>
  <si>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</si>
  <si>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</si>
  <si>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</si>
  <si>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</si>
  <si>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</si>
  <si>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</si>
  <si>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</si>
  <si>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</si>
  <si>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</si>
  <si>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</si>
  <si>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</si>
  <si>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</si>
  <si>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</si>
  <si>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</si>
  <si>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</si>
  <si>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</si>
  <si>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</si>
  <si>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</si>
  <si>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</si>
  <si>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</si>
  <si>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</si>
  <si>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</si>
  <si>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</si>
  <si>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</si>
  <si>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</si>
  <si>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</si>
  <si>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</si>
  <si>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</si>
  <si>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</si>
  <si>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</si>
  <si>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</si>
  <si>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</si>
  <si>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</si>
  <si>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</si>
  <si>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</si>
  <si>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</si>
  <si>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</si>
  <si>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</si>
  <si>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</si>
  <si>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</si>
  <si>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</si>
  <si>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</si>
  <si>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</si>
  <si>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</si>
  <si>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</si>
  <si>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</si>
  <si>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</si>
  <si>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</si>
  <si>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</si>
  <si>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</si>
  <si>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</si>
  <si>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</si>
  <si>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</si>
  <si>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</si>
  <si>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</si>
  <si>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</si>
  <si>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</si>
  <si>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</si>
  <si>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</si>
  <si>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</si>
  <si>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</si>
  <si>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</si>
  <si>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</si>
  <si>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</si>
  <si>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</si>
  <si>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</si>
  <si>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</si>
  <si>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</si>
  <si>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</si>
  <si>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</si>
  <si>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</si>
  <si>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</si>
  <si>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</si>
  <si>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</si>
  <si>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</si>
  <si>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</si>
  <si>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</si>
  <si>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</si>
  <si>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</si>
  <si>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</si>
  <si>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</si>
  <si>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</si>
  <si>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</si>
  <si>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</si>
  <si>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</si>
  <si>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</si>
  <si>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</si>
  <si>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</si>
  <si>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</si>
  <si>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</si>
  <si>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</si>
  <si>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</si>
  <si>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</si>
  <si>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</si>
  <si>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</si>
  <si>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</si>
  <si>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</si>
  <si>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</si>
  <si>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</si>
  <si>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</si>
  <si>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</si>
  <si>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</si>
  <si>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</si>
  <si>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</si>
  <si>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</si>
  <si>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</si>
  <si>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</si>
  <si>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</si>
  <si>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</si>
  <si>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</si>
  <si>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</si>
  <si>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</si>
  <si>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</si>
  <si>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</si>
  <si>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</si>
  <si>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</si>
  <si>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</si>
  <si>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</si>
  <si>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</si>
  <si>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</si>
  <si>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</si>
  <si>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</si>
  <si>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</si>
  <si>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</si>
  <si>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</si>
  <si>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</si>
  <si>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</si>
  <si>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</si>
  <si>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</si>
  <si>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</si>
  <si>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</si>
  <si>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</si>
  <si>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</si>
  <si>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</si>
  <si>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</si>
  <si>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</si>
  <si>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</si>
  <si>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</si>
  <si>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</si>
  <si>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</si>
  <si>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</si>
  <si>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</si>
  <si>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</si>
  <si>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</si>
  <si>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</si>
  <si>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</si>
  <si>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</si>
  <si>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</si>
  <si>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</si>
  <si>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</si>
  <si>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</si>
  <si>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</si>
  <si>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</si>
  <si>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</si>
  <si>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</si>
  <si>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</si>
  <si>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</si>
  <si>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</si>
  <si>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</si>
  <si>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</si>
  <si>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</si>
  <si>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</si>
  <si>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</si>
  <si>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</si>
  <si>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</si>
  <si>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</si>
  <si>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</si>
  <si>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</si>
  <si>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</si>
  <si>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</si>
  <si>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</si>
  <si>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</si>
  <si>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</si>
  <si>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</si>
  <si>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</si>
  <si>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</si>
  <si>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</si>
  <si>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</si>
  <si>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</si>
  <si>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</si>
  <si>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</si>
  <si>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</si>
  <si>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</si>
  <si>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</si>
  <si>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</si>
  <si>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</si>
  <si>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</si>
  <si>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</si>
  <si>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</si>
  <si>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</si>
  <si>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</si>
  <si>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</si>
  <si>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</si>
  <si>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</si>
  <si>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</si>
  <si>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</si>
  <si>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</si>
  <si>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</si>
  <si>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</si>
  <si>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</si>
  <si>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</si>
  <si>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</si>
  <si>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</si>
  <si>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</si>
  <si>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</si>
  <si>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</si>
  <si>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</si>
  <si>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</si>
  <si>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</si>
  <si>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</si>
  <si>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</si>
  <si>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</si>
  <si>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</si>
  <si>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</si>
  <si>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</si>
  <si>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</si>
  <si>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</si>
  <si>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</si>
  <si>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</si>
  <si>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</si>
  <si>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</si>
  <si>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</si>
  <si>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</si>
  <si>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</si>
  <si>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</si>
  <si>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</si>
  <si>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</si>
  <si>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</si>
  <si>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</si>
  <si>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</si>
  <si>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</si>
  <si>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</si>
  <si>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</si>
  <si>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</si>
  <si>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</si>
  <si>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</si>
  <si>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</si>
  <si>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</si>
  <si>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</si>
  <si>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</si>
  <si>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</si>
  <si>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</si>
  <si>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</si>
  <si>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</si>
  <si>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</si>
  <si>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</si>
  <si>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</si>
  <si>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</si>
  <si>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</si>
  <si>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</si>
  <si>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</si>
  <si>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</si>
  <si>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</si>
  <si>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</si>
  <si>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</si>
  <si>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</si>
  <si>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</si>
  <si>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</si>
  <si>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</si>
  <si>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</si>
  <si>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</si>
  <si>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</si>
  <si>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</si>
  <si>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</si>
  <si>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</si>
  <si>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</si>
  <si>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</si>
  <si>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</si>
  <si>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</si>
  <si>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</si>
  <si>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</si>
  <si>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</si>
  <si>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</si>
  <si>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</si>
  <si>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</si>
  <si>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</si>
  <si>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</si>
  <si>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</si>
  <si>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</si>
  <si>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</si>
  <si>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</si>
  <si>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</si>
  <si>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</si>
  <si>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</si>
  <si>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</si>
  <si>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</si>
  <si>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</si>
  <si>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</si>
  <si>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</si>
  <si>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</si>
  <si>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</si>
  <si>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</si>
  <si>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</si>
  <si>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</si>
  <si>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</si>
  <si>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</si>
  <si>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</si>
  <si>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</si>
  <si>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</si>
  <si>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</si>
  <si>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</si>
  <si>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</si>
  <si>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</si>
  <si>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</si>
  <si>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</si>
  <si>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</si>
  <si>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</si>
  <si>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</si>
  <si>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</si>
  <si>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</si>
  <si>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</si>
  <si>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</si>
  <si>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</si>
  <si>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</si>
  <si>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</si>
  <si>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</si>
  <si>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</si>
  <si>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</si>
  <si>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</si>
  <si>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</si>
  <si>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</si>
  <si>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</si>
  <si>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</si>
  <si>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</si>
  <si>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</si>
  <si>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</si>
  <si>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</si>
  <si>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</si>
  <si>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</si>
  <si>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</si>
  <si>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</si>
  <si>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</si>
  <si>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</si>
  <si>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</si>
  <si>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</si>
  <si>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</si>
  <si>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</si>
  <si>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</si>
  <si>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</si>
  <si>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</si>
  <si>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</si>
  <si>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</si>
  <si>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</si>
  <si>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</si>
  <si>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</si>
  <si>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</si>
  <si>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</si>
  <si>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</si>
  <si>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</si>
  <si>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</si>
  <si>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</si>
  <si>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</si>
  <si>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</si>
  <si>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</si>
  <si>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</si>
  <si>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</si>
  <si>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</si>
  <si>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</si>
  <si>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</si>
  <si>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</si>
  <si>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</si>
  <si>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</si>
  <si>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</si>
  <si>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</si>
  <si>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</si>
  <si>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</si>
  <si>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</si>
  <si>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</si>
  <si>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</si>
  <si>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</si>
  <si>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</si>
  <si>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</si>
  <si>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</si>
  <si>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</si>
  <si>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</si>
  <si>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</si>
  <si>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</si>
  <si>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</si>
  <si>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</si>
  <si>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</si>
  <si>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</si>
  <si>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</si>
  <si>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</si>
  <si>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</si>
  <si>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</si>
  <si>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</si>
  <si>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</si>
  <si>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</si>
  <si>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</si>
  <si>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</si>
  <si>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</si>
  <si>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</si>
  <si>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</si>
  <si>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</si>
  <si>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</si>
  <si>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</si>
  <si>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</si>
  <si>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</si>
  <si>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</si>
  <si>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</si>
  <si>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</si>
  <si>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</si>
  <si>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</si>
  <si>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</si>
  <si>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</si>
  <si>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</si>
  <si>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</si>
  <si>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</si>
  <si>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</si>
  <si>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</si>
  <si>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</si>
  <si>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</si>
  <si>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</si>
  <si>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</si>
  <si>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</si>
  <si>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</si>
  <si>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</si>
  <si>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</si>
  <si>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</si>
  <si>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</si>
  <si>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</si>
  <si>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</si>
  <si>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</si>
  <si>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</si>
  <si>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</si>
  <si>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</si>
  <si>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</si>
  <si>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</si>
  <si>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</si>
  <si>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</si>
  <si>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</si>
  <si>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</si>
  <si>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</si>
  <si>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</si>
  <si>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</si>
  <si>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</si>
  <si>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</si>
  <si>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</si>
  <si>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</si>
  <si>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</si>
  <si>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</si>
  <si>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</si>
  <si>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</si>
  <si>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</si>
  <si>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</si>
  <si>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</si>
  <si>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</si>
  <si>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</si>
  <si>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</si>
  <si>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</si>
  <si>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</si>
  <si>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</si>
  <si>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</si>
  <si>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</si>
  <si>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</si>
  <si>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</si>
  <si>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</si>
  <si>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</si>
  <si>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</si>
  <si>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</si>
  <si>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</si>
  <si>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</si>
  <si>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</si>
  <si>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</si>
  <si>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</si>
  <si>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</si>
  <si>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</si>
  <si>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</si>
  <si>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</si>
  <si>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</si>
  <si>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</si>
  <si>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</si>
  <si>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</si>
  <si>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</si>
  <si>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</si>
  <si>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</si>
  <si>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</si>
  <si>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</si>
  <si>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</si>
  <si>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</si>
  <si>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</si>
  <si>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</si>
  <si>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</si>
  <si>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</si>
  <si>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</si>
  <si>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</si>
  <si>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</si>
  <si>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</si>
  <si>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</si>
  <si>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</si>
  <si>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</si>
  <si>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</si>
  <si>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</si>
  <si>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</si>
  <si>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</si>
  <si>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</si>
  <si>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</si>
  <si>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</si>
  <si>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</si>
  <si>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</si>
  <si>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</si>
  <si>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</si>
  <si>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</si>
  <si>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</si>
  <si>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</si>
  <si>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</si>
  <si>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</si>
  <si>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</si>
  <si>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</si>
  <si>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</si>
  <si>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</si>
  <si>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</si>
  <si>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</si>
  <si>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</si>
  <si>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</si>
  <si>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</si>
  <si>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</si>
  <si>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</si>
  <si>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</si>
  <si>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</si>
  <si>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</si>
  <si>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</si>
  <si>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</si>
  <si>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</si>
  <si>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</si>
  <si>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</si>
  <si>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</si>
  <si>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</si>
  <si>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</si>
  <si>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</si>
  <si>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</si>
  <si>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</si>
  <si>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</si>
  <si>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</si>
  <si>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</si>
  <si>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</si>
  <si>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</si>
  <si>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</si>
  <si>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</si>
  <si>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</si>
  <si>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</si>
  <si>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</si>
  <si>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</si>
  <si>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</si>
  <si>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</si>
  <si>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</si>
  <si>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</si>
  <si>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</si>
  <si>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</si>
  <si>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</si>
  <si>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</si>
  <si>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</si>
  <si>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</si>
  <si>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</si>
  <si>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</si>
  <si>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</si>
  <si>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</si>
  <si>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</si>
  <si>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</si>
  <si>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</si>
  <si>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</si>
  <si>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</si>
  <si>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</si>
  <si>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</si>
  <si>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</si>
  <si>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</si>
  <si>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</si>
  <si>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</si>
  <si>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</si>
  <si>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</si>
  <si>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</si>
  <si>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</si>
  <si>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</si>
  <si>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</si>
  <si>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</si>
  <si>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</si>
  <si>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</si>
  <si>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</si>
  <si>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</si>
  <si>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</si>
  <si>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</si>
  <si>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</si>
  <si>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</si>
  <si>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</si>
  <si>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</si>
  <si>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</si>
  <si>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</si>
  <si>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</si>
  <si>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</si>
  <si>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</si>
  <si>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</si>
  <si>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</si>
  <si>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</si>
  <si>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</si>
  <si>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</si>
  <si>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</si>
  <si>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</si>
  <si>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</si>
  <si>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</si>
  <si>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</si>
  <si>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</si>
  <si>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</si>
  <si>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</si>
  <si>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</si>
  <si>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</si>
  <si>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</si>
  <si>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</si>
  <si>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</si>
  <si>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</si>
  <si>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</si>
  <si>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</si>
  <si>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</si>
  <si>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</si>
  <si>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</si>
  <si>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</si>
  <si>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</si>
  <si>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</si>
  <si>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</si>
  <si>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</si>
  <si>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</si>
  <si>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</si>
  <si>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</si>
  <si>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</si>
  <si>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</si>
  <si>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</si>
  <si>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</si>
  <si>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</si>
  <si>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</si>
  <si>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</si>
  <si>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</si>
  <si>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</si>
  <si>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</si>
  <si>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</si>
  <si>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</si>
  <si>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</si>
  <si>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</si>
  <si>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</si>
  <si>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</si>
  <si>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</si>
  <si>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</si>
  <si>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</si>
  <si>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</si>
  <si>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</si>
  <si>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</si>
  <si>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</si>
  <si>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</si>
  <si>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</si>
  <si>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</si>
  <si>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</si>
  <si>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</si>
  <si>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</si>
  <si>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</si>
  <si>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</si>
  <si>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</si>
  <si>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</si>
  <si>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</si>
  <si>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</si>
  <si>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</si>
  <si>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</si>
  <si>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</si>
  <si>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</si>
  <si>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</si>
  <si>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</si>
  <si>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</si>
  <si>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</si>
  <si>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</si>
  <si>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</si>
  <si>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</si>
  <si>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</si>
  <si>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</si>
  <si>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</si>
  <si>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</si>
  <si>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</si>
  <si>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</si>
  <si>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</si>
  <si>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</si>
  <si>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</si>
  <si>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</si>
  <si>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</si>
  <si>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</si>
  <si>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</si>
  <si>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</si>
  <si>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</si>
  <si>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</si>
  <si>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</si>
  <si>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</si>
  <si>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</si>
  <si>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</si>
  <si>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</si>
  <si>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</si>
  <si>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</si>
  <si>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</si>
  <si>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</si>
  <si>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</si>
  <si>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</si>
  <si>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</si>
  <si>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</si>
  <si>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</si>
  <si>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</si>
  <si>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</si>
  <si>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</si>
  <si>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</si>
  <si>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</si>
  <si>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</si>
  <si>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</si>
  <si>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</si>
  <si>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</si>
  <si>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</si>
  <si>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</si>
  <si>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</si>
  <si>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</si>
  <si>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</si>
  <si>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</si>
  <si>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</si>
  <si>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</si>
  <si>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</si>
  <si>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</si>
  <si>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</si>
  <si>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</si>
  <si>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</si>
  <si>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</si>
  <si>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</si>
  <si>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</si>
  <si>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</si>
  <si>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</si>
  <si>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</si>
  <si>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</si>
  <si>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</si>
  <si>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</si>
  <si>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</si>
  <si>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</si>
  <si>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</si>
  <si>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</si>
  <si>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</si>
  <si>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</si>
  <si>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</si>
  <si>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</si>
  <si>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</si>
  <si>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</si>
  <si>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</si>
  <si>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</si>
  <si>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</si>
  <si>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</si>
  <si>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</si>
  <si>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</si>
  <si>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</si>
  <si>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</si>
  <si>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</si>
  <si>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</si>
  <si>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</si>
  <si>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</si>
  <si>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</si>
  <si>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</si>
  <si>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</si>
  <si>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</si>
  <si>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</si>
  <si>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</si>
  <si>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</si>
  <si>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</si>
  <si>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</si>
  <si>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</si>
  <si>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</si>
  <si>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</si>
  <si>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</si>
  <si>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</si>
  <si>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</si>
  <si>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</si>
  <si>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</si>
  <si>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</si>
  <si>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</si>
  <si>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</si>
  <si>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</si>
  <si>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</si>
  <si>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</si>
  <si>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</si>
  <si>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</si>
  <si>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</si>
  <si>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</si>
  <si>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</si>
  <si>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</si>
  <si>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</si>
  <si>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</si>
  <si>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</si>
  <si>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</si>
  <si>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</si>
  <si>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</si>
  <si>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</si>
  <si>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</si>
  <si>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</si>
  <si>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</si>
  <si>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</si>
  <si>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</si>
  <si>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</si>
  <si>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</si>
  <si>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</si>
  <si>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</si>
  <si>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</si>
  <si>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</si>
  <si>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</si>
  <si>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</si>
  <si>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</si>
  <si>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</si>
  <si>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</si>
  <si>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</si>
  <si>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</si>
  <si>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</si>
  <si>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</si>
  <si>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</si>
  <si>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</si>
  <si>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</si>
  <si>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</si>
  <si>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</si>
  <si>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</si>
  <si>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</si>
  <si>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</si>
  <si>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</si>
  <si>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</si>
  <si>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</si>
  <si>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</si>
  <si>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</si>
  <si>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</si>
  <si>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</si>
  <si>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</si>
  <si>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</si>
  <si>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</si>
  <si>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</si>
  <si>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</si>
  <si>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</si>
  <si>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</si>
  <si>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</si>
  <si>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</si>
  <si>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</si>
  <si>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</si>
  <si>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</si>
  <si>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</si>
  <si>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</si>
  <si>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</si>
  <si>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</si>
  <si>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</si>
  <si>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</si>
  <si>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</si>
  <si>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</si>
  <si>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</si>
  <si>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</si>
  <si>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</si>
  <si>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</si>
  <si>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</si>
  <si>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</si>
  <si>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</si>
  <si>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</si>
  <si>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</si>
  <si>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</si>
  <si>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</si>
  <si>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</si>
  <si>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</si>
  <si>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</si>
  <si>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</si>
  <si>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</si>
  <si>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</si>
  <si>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</si>
  <si>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</si>
  <si>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</si>
  <si>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</si>
  <si>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</si>
  <si>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</si>
  <si>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</si>
  <si>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</si>
  <si>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</si>
  <si>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</si>
  <si>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</si>
  <si>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</si>
  <si>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</si>
  <si>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</si>
  <si>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</si>
  <si>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</si>
  <si>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</si>
  <si>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</si>
  <si>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</si>
  <si>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</si>
  <si>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</si>
  <si>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</si>
  <si>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</si>
  <si>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</si>
  <si>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</si>
  <si>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</si>
  <si>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</si>
  <si>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</si>
  <si>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</si>
  <si>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</si>
  <si>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</si>
  <si>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</si>
  <si>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</si>
  <si>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</si>
  <si>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</si>
  <si>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</si>
  <si>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</si>
  <si>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</si>
  <si>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</si>
  <si>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</si>
  <si>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</si>
  <si>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</si>
  <si>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</si>
  <si>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</si>
  <si>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</si>
  <si>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</si>
  <si>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</si>
  <si>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</si>
  <si>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</si>
  <si>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</si>
  <si>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</si>
  <si>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</si>
  <si>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</si>
  <si>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</si>
  <si>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</si>
  <si>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</si>
  <si>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</si>
  <si>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</si>
  <si>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</si>
  <si>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</si>
  <si>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</si>
  <si>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</si>
  <si>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</si>
  <si>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</si>
  <si>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</si>
  <si>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</si>
  <si>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</si>
  <si>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</si>
  <si>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</si>
  <si>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</si>
  <si>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</si>
  <si>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</si>
  <si>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</si>
  <si>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</si>
  <si>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</si>
  <si>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</si>
  <si>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</si>
  <si>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</si>
  <si>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</si>
  <si>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</si>
  <si>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</si>
  <si>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</si>
  <si>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</si>
  <si>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</si>
  <si>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</si>
  <si>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</si>
  <si>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</si>
  <si>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</si>
  <si>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</si>
  <si>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</si>
  <si>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</si>
  <si>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</si>
  <si>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</si>
  <si>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</si>
  <si>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</si>
  <si>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</si>
  <si>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</si>
  <si>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</si>
  <si>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</si>
  <si>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</si>
  <si>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</si>
  <si>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</si>
  <si>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</si>
  <si>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</si>
  <si>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</si>
  <si>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</si>
  <si>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</si>
  <si>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</si>
  <si>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</si>
  <si>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</si>
  <si>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</si>
  <si>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</si>
  <si>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</si>
  <si>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</si>
  <si>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</si>
  <si>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</si>
  <si>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</si>
  <si>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</si>
  <si>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</si>
  <si>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</si>
  <si>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</si>
  <si>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</si>
  <si>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</si>
  <si>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</si>
  <si>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</si>
  <si>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</si>
  <si>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</si>
  <si>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</si>
  <si>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</si>
  <si>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</si>
  <si>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</si>
  <si>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</si>
  <si>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</si>
  <si>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</si>
  <si>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</si>
  <si>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</si>
  <si>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</si>
  <si>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</si>
  <si>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</si>
  <si>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</si>
  <si>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</si>
  <si>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</si>
  <si>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</si>
  <si>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</si>
  <si>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</si>
  <si>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</si>
  <si>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</si>
  <si>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</si>
  <si>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</si>
  <si>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</si>
  <si>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</si>
  <si>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</si>
  <si>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</si>
  <si>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</si>
  <si>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</si>
  <si>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</si>
  <si>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</si>
  <si>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</si>
  <si>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</si>
  <si>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</si>
  <si>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</si>
  <si>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</si>
  <si>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</si>
  <si>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</si>
  <si>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</si>
  <si>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</si>
  <si>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</si>
  <si>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</si>
  <si>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</si>
  <si>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</si>
  <si>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</si>
  <si>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</si>
  <si>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</si>
  <si>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</si>
  <si>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</si>
  <si>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</si>
  <si>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</si>
  <si>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</si>
  <si>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</si>
  <si>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</si>
  <si>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</si>
  <si>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</si>
  <si>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</si>
  <si>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</si>
  <si>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</si>
  <si>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</si>
  <si>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</si>
  <si>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</si>
  <si>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</si>
  <si>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</si>
  <si>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</si>
  <si>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</si>
  <si>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</si>
  <si>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</si>
  <si>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</si>
  <si>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</si>
  <si>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</si>
  <si>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</si>
  <si>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</si>
  <si>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</si>
  <si>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</si>
  <si>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</si>
  <si>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</si>
  <si>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</si>
  <si>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</si>
  <si>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</si>
  <si>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</si>
  <si>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</si>
  <si>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</si>
  <si>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</si>
  <si>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</si>
  <si>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</si>
  <si>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</si>
  <si>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</si>
  <si>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</si>
  <si>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</si>
  <si>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</si>
  <si>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</si>
  <si>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</si>
  <si>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</si>
  <si>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</si>
  <si>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</si>
  <si>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</si>
  <si>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</si>
  <si>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</si>
  <si>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</si>
  <si>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</si>
  <si>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</si>
  <si>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</si>
  <si>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</si>
  <si>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</si>
  <si>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</si>
  <si>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</si>
  <si>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</si>
  <si>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</si>
  <si>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</si>
  <si>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</si>
  <si>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</si>
  <si>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</si>
  <si>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</si>
  <si>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</si>
  <si>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</si>
  <si>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</si>
  <si>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</si>
  <si>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</si>
  <si>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</si>
  <si>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</si>
  <si>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</si>
  <si>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</si>
  <si>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</si>
  <si>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</si>
  <si>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</si>
  <si>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</si>
  <si>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</si>
  <si>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</si>
  <si>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</si>
  <si>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</si>
  <si>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</si>
  <si>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</si>
  <si>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</si>
  <si>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</si>
  <si>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</si>
  <si>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</si>
  <si>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</si>
  <si>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</si>
  <si>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</si>
  <si>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</si>
  <si>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</si>
  <si>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</si>
  <si>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</si>
  <si>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</si>
  <si>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</si>
  <si>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</si>
  <si>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</si>
  <si>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</si>
  <si>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</si>
  <si>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</si>
  <si>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</si>
  <si>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</si>
  <si>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</si>
  <si>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</si>
  <si>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</si>
  <si>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</si>
  <si>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</si>
  <si>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</si>
  <si>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</si>
  <si>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</si>
  <si>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</si>
  <si>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</si>
  <si>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</si>
  <si>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</si>
  <si>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</si>
  <si>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</si>
  <si>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</si>
  <si>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</si>
  <si>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</si>
  <si>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</si>
  <si>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</si>
  <si>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</si>
  <si>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</si>
  <si>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</si>
  <si>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</si>
  <si>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</si>
  <si>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</si>
  <si>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</si>
  <si>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</si>
  <si>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</si>
  <si>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</si>
  <si>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</si>
  <si>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</si>
  <si>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</si>
  <si>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</si>
  <si>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</si>
  <si>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</si>
  <si>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</si>
  <si>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</si>
  <si>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</si>
  <si>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</si>
  <si>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</si>
  <si>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</si>
  <si>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</si>
  <si>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</si>
  <si>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</si>
  <si>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</si>
  <si>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</si>
  <si>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</si>
  <si>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</si>
  <si>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</si>
  <si>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</si>
  <si>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</si>
  <si>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</si>
  <si>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</si>
  <si>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</si>
  <si>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</si>
  <si>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</si>
  <si>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</si>
  <si>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</si>
  <si>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</si>
  <si>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</si>
  <si>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</si>
  <si>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</si>
  <si>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</si>
  <si>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</si>
  <si>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</si>
  <si>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</si>
  <si>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</si>
  <si>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</si>
  <si>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</si>
  <si>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</si>
  <si>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</si>
  <si>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</si>
  <si>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</si>
  <si>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</si>
  <si>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</si>
  <si>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</si>
  <si>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</si>
  <si>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</si>
  <si>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</si>
  <si>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</si>
  <si>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</si>
  <si>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</si>
  <si>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</si>
  <si>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</si>
  <si>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</si>
  <si>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</si>
  <si>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</si>
  <si>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</si>
  <si>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</si>
  <si>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</si>
  <si>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</si>
  <si>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</si>
  <si>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</si>
  <si>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</si>
  <si>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</si>
  <si>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</si>
  <si>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</si>
  <si>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</si>
  <si>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</si>
  <si>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</si>
  <si>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</si>
  <si>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</si>
  <si>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</si>
  <si>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</si>
  <si>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</si>
  <si>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</si>
  <si>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</si>
  <si>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</si>
  <si>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</si>
  <si>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</si>
  <si>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</si>
  <si>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</si>
  <si>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</si>
  <si>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</si>
  <si>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</si>
  <si>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</si>
  <si>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</si>
  <si>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</si>
  <si>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</si>
  <si>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</si>
  <si>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</si>
  <si>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</si>
  <si>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</si>
  <si>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</si>
  <si>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</si>
  <si>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</si>
  <si>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</si>
  <si>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</si>
  <si>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</si>
  <si>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</si>
  <si>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</si>
  <si>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</si>
  <si>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</si>
  <si>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</si>
  <si>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</si>
  <si>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</si>
  <si>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</si>
  <si>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</si>
  <si>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</si>
  <si>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</si>
  <si>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</si>
  <si>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</si>
  <si>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</si>
  <si>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</si>
  <si>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</si>
  <si>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</si>
  <si>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</si>
  <si>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</si>
  <si>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</si>
  <si>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</si>
  <si>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</si>
  <si>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</si>
  <si>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</si>
  <si>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</si>
  <si>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</si>
  <si>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</si>
  <si>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</si>
  <si>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</si>
  <si>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</si>
  <si>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</si>
  <si>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</si>
  <si>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</si>
  <si>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</si>
  <si>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</si>
  <si>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</si>
  <si>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</si>
  <si>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</si>
  <si>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</si>
  <si>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</si>
  <si>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</si>
  <si>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</si>
  <si>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</si>
  <si>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</si>
  <si>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</si>
  <si>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</si>
  <si>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</si>
  <si>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</si>
  <si>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</si>
  <si>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</si>
  <si>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</si>
  <si>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</si>
  <si>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</si>
  <si>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</si>
  <si>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</si>
  <si>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</si>
  <si>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</si>
  <si>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</si>
  <si>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</si>
  <si>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</si>
  <si>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</si>
  <si>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</si>
  <si>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</si>
  <si>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</si>
  <si>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</si>
  <si>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</si>
  <si>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</si>
  <si>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</si>
  <si>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</si>
  <si>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</si>
  <si>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</si>
  <si>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</si>
  <si>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</si>
  <si>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</si>
  <si>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</si>
  <si>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</si>
  <si>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</si>
  <si>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</si>
  <si>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</si>
  <si>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</si>
  <si>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</si>
  <si>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</si>
  <si>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</si>
  <si>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</si>
  <si>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</si>
  <si>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</si>
  <si>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</si>
  <si>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</si>
  <si>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</si>
  <si>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</si>
  <si>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</si>
  <si>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</si>
  <si>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</si>
  <si>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</si>
  <si>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</si>
  <si>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</si>
  <si>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</si>
  <si>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</si>
  <si>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</si>
  <si>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</si>
  <si>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</si>
  <si>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</si>
  <si>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</si>
  <si>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</si>
  <si>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</si>
  <si>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</si>
  <si>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</si>
  <si>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</si>
  <si>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</si>
  <si>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</si>
  <si>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</si>
  <si>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</si>
  <si>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</si>
  <si>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</si>
  <si>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</si>
  <si>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</si>
  <si>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</si>
  <si>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</si>
  <si>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</si>
  <si>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</si>
  <si>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</si>
  <si>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</si>
  <si>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</si>
  <si>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</si>
  <si>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</si>
  <si>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</si>
  <si>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</si>
  <si>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</si>
  <si>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</si>
  <si>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</si>
  <si>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</si>
  <si>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</si>
  <si>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</si>
  <si>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</si>
  <si>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</si>
  <si>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</si>
  <si>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</si>
  <si>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</si>
  <si>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</si>
  <si>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</si>
  <si>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</si>
  <si>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</si>
  <si>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</si>
  <si>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</si>
  <si>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</si>
  <si>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</si>
  <si>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</si>
  <si>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</si>
  <si>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</si>
  <si>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</si>
  <si>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</si>
  <si>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</si>
  <si>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</si>
  <si>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</si>
  <si>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</si>
  <si>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</si>
  <si>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</si>
  <si>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</si>
  <si>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</si>
  <si>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</si>
  <si>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</si>
  <si>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</si>
  <si>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</si>
  <si>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</si>
  <si>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</si>
  <si>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</si>
  <si>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</si>
  <si>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</si>
  <si>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</si>
  <si>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</si>
  <si>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</si>
  <si>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</si>
  <si>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</si>
  <si>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</si>
  <si>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</si>
  <si>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</si>
  <si>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</si>
  <si>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</si>
  <si>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</si>
  <si>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</si>
  <si>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</si>
  <si>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</si>
  <si>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</si>
  <si>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</si>
  <si>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</si>
  <si>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</si>
  <si>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</si>
  <si>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</si>
  <si>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</si>
  <si>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</si>
  <si>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</si>
  <si>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</si>
  <si>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</si>
  <si>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</si>
  <si>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</si>
  <si>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</si>
  <si>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</si>
  <si>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</si>
  <si>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</si>
  <si>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</si>
  <si>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</si>
  <si>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</si>
  <si>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</si>
  <si>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</si>
  <si>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</si>
  <si>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</si>
  <si>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</si>
  <si>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</si>
  <si>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</si>
  <si>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</si>
  <si>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</si>
  <si>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</si>
  <si>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</si>
  <si>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</si>
  <si>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</si>
  <si>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</si>
  <si>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</si>
  <si>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</si>
  <si>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</si>
  <si>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</si>
  <si>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</si>
  <si>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</si>
  <si>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</si>
  <si>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</si>
  <si>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</si>
  <si>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</si>
  <si>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</si>
  <si>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</si>
  <si>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</si>
  <si>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</si>
  <si>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</si>
  <si>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</si>
  <si>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</si>
  <si>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</si>
  <si>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</si>
  <si>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</si>
  <si>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</si>
  <si>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</si>
  <si>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</si>
  <si>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</si>
  <si>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</si>
  <si>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</si>
  <si>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</si>
  <si>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</si>
  <si>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</si>
  <si>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</si>
  <si>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</si>
  <si>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</si>
  <si>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</si>
  <si>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</si>
  <si>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</si>
  <si>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</si>
  <si>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</si>
  <si>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</si>
  <si>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</si>
  <si>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</si>
  <si>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</si>
  <si>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</si>
  <si>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</si>
  <si>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</si>
  <si>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</si>
  <si>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</si>
  <si>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</si>
  <si>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</si>
  <si>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</si>
  <si>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</si>
  <si>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</si>
  <si>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</si>
  <si>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</si>
  <si>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</si>
  <si>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</si>
  <si>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</si>
  <si>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</si>
  <si>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</si>
  <si>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</si>
  <si>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</si>
  <si>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</si>
  <si>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</si>
  <si>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</si>
  <si>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</si>
  <si>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</si>
  <si>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</si>
  <si>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</si>
  <si>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</si>
  <si>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</si>
  <si>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</si>
  <si>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</si>
  <si>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</si>
  <si>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</si>
  <si>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</si>
  <si>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</si>
  <si>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</si>
  <si>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</si>
  <si>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</si>
  <si>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</si>
  <si>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</si>
  <si>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</si>
  <si>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</si>
  <si>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</si>
  <si>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</si>
  <si>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</si>
  <si>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</si>
  <si>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</si>
  <si>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</si>
  <si>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</si>
  <si>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</si>
  <si>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</si>
  <si>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</si>
  <si>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</si>
  <si>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</si>
  <si>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</si>
  <si>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</si>
  <si>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</si>
  <si>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</si>
  <si>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</si>
  <si>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</si>
  <si>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</si>
  <si>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</si>
  <si>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</si>
  <si>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</si>
  <si>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</si>
  <si>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</si>
  <si>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</si>
  <si>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</si>
  <si>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</si>
  <si>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</si>
  <si>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</si>
  <si>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</si>
  <si>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</si>
  <si>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</si>
  <si>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</si>
  <si>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</si>
  <si>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</si>
  <si>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</si>
  <si>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</si>
  <si>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</si>
  <si>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</si>
  <si>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</si>
  <si>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</si>
  <si>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</si>
  <si>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</si>
  <si>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</si>
  <si>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</si>
  <si>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</si>
  <si>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</si>
  <si>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</si>
  <si>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</si>
  <si>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</si>
  <si>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</si>
  <si>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</si>
  <si>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</si>
  <si>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</si>
  <si>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</si>
  <si>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</si>
  <si>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</si>
  <si>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</si>
  <si>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</si>
  <si>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</si>
  <si>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</si>
  <si>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</si>
  <si>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</si>
  <si>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</si>
  <si>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</si>
  <si>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</si>
  <si>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</si>
  <si>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</si>
  <si>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</si>
  <si>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</si>
  <si>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</si>
  <si>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</si>
  <si>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</si>
  <si>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</si>
  <si>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</si>
  <si>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</si>
  <si>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</si>
  <si>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</si>
  <si>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</si>
  <si>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</si>
  <si>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</si>
  <si>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</si>
  <si>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</si>
  <si>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</si>
  <si>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</si>
  <si>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</si>
  <si>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</si>
  <si>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</si>
  <si>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</si>
  <si>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</si>
  <si>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</si>
  <si>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</si>
  <si>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</si>
  <si>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</si>
  <si>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</si>
  <si>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</si>
  <si>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</si>
  <si>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</si>
  <si>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</si>
  <si>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</si>
  <si>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</si>
  <si>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</si>
  <si>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</si>
  <si>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</si>
  <si>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</si>
  <si>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</si>
  <si>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</si>
  <si>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</si>
  <si>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</si>
  <si>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</si>
  <si>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</si>
  <si>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</si>
  <si>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</si>
  <si>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</si>
  <si>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</si>
  <si>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</si>
  <si>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</si>
  <si>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</si>
  <si>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</si>
  <si>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</si>
  <si>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</si>
  <si>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</si>
  <si>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</si>
  <si>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</si>
  <si>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</si>
  <si>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</si>
  <si>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</si>
  <si>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</si>
  <si>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</si>
  <si>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</si>
  <si>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</si>
  <si>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</si>
  <si>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</si>
  <si>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</si>
  <si>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</si>
  <si>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</si>
  <si>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</si>
  <si>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</si>
  <si>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</si>
  <si>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</si>
  <si>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</si>
  <si>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</si>
  <si>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</si>
  <si>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</si>
  <si>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</si>
  <si>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</si>
  <si>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</si>
  <si>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</si>
  <si>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</si>
  <si>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</si>
  <si>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</si>
  <si>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</si>
  <si>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</si>
  <si>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</si>
  <si>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</si>
  <si>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</si>
  <si>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</si>
  <si>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</si>
  <si>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</si>
  <si>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</si>
  <si>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</si>
  <si>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</si>
  <si>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</si>
  <si>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</si>
  <si>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</si>
  <si>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</si>
  <si>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</si>
  <si>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</si>
  <si>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</si>
  <si>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</si>
  <si>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</si>
  <si>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</si>
  <si>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</si>
  <si>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</si>
  <si>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</si>
  <si>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</si>
  <si>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</si>
  <si>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</si>
  <si>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</si>
  <si>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</si>
  <si>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</si>
  <si>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</si>
  <si>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</si>
  <si>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</si>
  <si>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</si>
  <si>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</si>
  <si>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</si>
  <si>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</si>
  <si>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</si>
  <si>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</si>
  <si>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</si>
  <si>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</si>
  <si>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</si>
  <si>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</si>
  <si>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</si>
  <si>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</si>
  <si>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</si>
  <si>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</si>
  <si>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</si>
  <si>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</si>
  <si>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</si>
  <si>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</si>
  <si>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</si>
  <si>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</si>
  <si>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</si>
  <si>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</si>
  <si>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</si>
  <si>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</si>
  <si>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</si>
  <si>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</si>
  <si>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</si>
  <si>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</si>
  <si>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</si>
  <si>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</si>
  <si>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</si>
  <si>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</si>
  <si>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</si>
  <si>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</si>
  <si>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</si>
  <si>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</si>
  <si>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</si>
  <si>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</si>
  <si>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</si>
  <si>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</si>
  <si>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</si>
  <si>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</si>
  <si>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</si>
  <si>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</si>
  <si>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</si>
  <si>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</si>
  <si>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</si>
  <si>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</si>
  <si>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</si>
  <si>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</si>
  <si>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</si>
  <si>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</si>
  <si>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</si>
  <si>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</si>
  <si>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</si>
  <si>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</si>
  <si>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</si>
  <si>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</si>
  <si>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</si>
  <si>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</si>
  <si>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</si>
  <si>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</si>
  <si>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</si>
  <si>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</si>
  <si>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</si>
  <si>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</si>
  <si>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</si>
  <si>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</si>
  <si>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</si>
  <si>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</si>
  <si>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</si>
  <si>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</si>
  <si>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</si>
  <si>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</si>
  <si>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</si>
  <si>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</si>
  <si>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</si>
  <si>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</si>
  <si>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</si>
  <si>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</si>
  <si>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</si>
  <si>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</si>
  <si>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</si>
  <si>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</si>
  <si>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</si>
  <si>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</si>
  <si>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</si>
  <si>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</si>
  <si>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</si>
  <si>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</si>
  <si>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</si>
  <si>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</si>
  <si>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</si>
  <si>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</si>
  <si>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</si>
  <si>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</si>
  <si>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</si>
  <si>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</si>
  <si>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</si>
  <si>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</si>
  <si>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</si>
  <si>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</si>
  <si>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</si>
  <si>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</si>
  <si>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</si>
  <si>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</si>
  <si>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</si>
  <si>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</si>
  <si>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</si>
  <si>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</si>
  <si>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</si>
  <si>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</si>
  <si>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</si>
  <si>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</si>
  <si>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</si>
  <si>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</si>
  <si>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</si>
  <si>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</si>
  <si>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</si>
  <si>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</si>
  <si>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</si>
  <si>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</si>
  <si>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</si>
  <si>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</si>
  <si>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</si>
  <si>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</si>
  <si>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</si>
  <si>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</si>
  <si>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</si>
  <si>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</si>
  <si>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</si>
  <si>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</si>
  <si>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</si>
  <si>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</si>
  <si>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</si>
  <si>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</si>
  <si>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</si>
  <si>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</si>
  <si>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</si>
  <si>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</si>
  <si>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</si>
  <si>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</si>
  <si>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</si>
  <si>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</si>
  <si>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</si>
  <si>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</si>
  <si>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</si>
  <si>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</si>
  <si>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</si>
  <si>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</si>
  <si>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</si>
  <si>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</si>
  <si>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</si>
  <si>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</si>
  <si>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</si>
  <si>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</si>
  <si>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</si>
  <si>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</si>
  <si>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</si>
  <si>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</si>
  <si>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</si>
  <si>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</si>
  <si>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</si>
  <si>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</si>
  <si>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</si>
  <si>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</si>
  <si>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</si>
  <si>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</si>
  <si>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</si>
  <si>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</si>
  <si>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</si>
  <si>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</si>
  <si>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</si>
  <si>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</si>
  <si>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</si>
  <si>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</si>
  <si>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</si>
  <si>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</si>
  <si>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</si>
  <si>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</si>
  <si>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</si>
  <si>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</si>
  <si>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</si>
  <si>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</si>
  <si>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</si>
  <si>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</si>
  <si>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</si>
  <si>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</si>
  <si>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</si>
  <si>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</si>
  <si>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</si>
  <si>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</si>
  <si>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</si>
  <si>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</si>
  <si>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</si>
  <si>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</si>
  <si>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</si>
  <si>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</si>
  <si>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</si>
  <si>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</si>
  <si>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</si>
  <si>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</si>
  <si>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</si>
  <si>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</si>
  <si>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</si>
  <si>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</si>
  <si>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</si>
  <si>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</si>
  <si>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</si>
  <si>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</si>
  <si>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</si>
  <si>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</si>
  <si>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</si>
  <si>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</si>
  <si>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</si>
  <si>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</si>
  <si>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</si>
  <si>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</si>
  <si>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</si>
  <si>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</si>
  <si>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</si>
  <si>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</si>
  <si>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</si>
  <si>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</si>
  <si>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</si>
  <si>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</si>
  <si>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</si>
  <si>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</si>
  <si>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</si>
  <si>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</si>
  <si>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</si>
  <si>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</si>
  <si>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</si>
  <si>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</si>
  <si>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</si>
  <si>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</si>
  <si>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</si>
  <si>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</si>
  <si>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</si>
  <si>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</si>
  <si>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</si>
  <si>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</si>
  <si>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</si>
  <si>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</si>
  <si>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</si>
  <si>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</si>
  <si>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</si>
  <si>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</si>
  <si>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</si>
  <si>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</si>
  <si>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</si>
  <si>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</si>
  <si>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</si>
  <si>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</si>
  <si>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</si>
  <si>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</si>
  <si>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</si>
  <si>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</si>
  <si>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</si>
  <si>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</si>
  <si>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</si>
  <si>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</si>
  <si>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</si>
  <si>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</si>
  <si>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</si>
  <si>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</si>
  <si>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</si>
  <si>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</si>
  <si>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</si>
  <si>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</si>
  <si>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</si>
  <si>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</si>
  <si>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</si>
  <si>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</si>
  <si>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</si>
  <si>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</si>
  <si>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</si>
  <si>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</si>
  <si>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</si>
  <si>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</si>
  <si>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</si>
  <si>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</si>
  <si>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</si>
  <si>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</si>
  <si>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</si>
  <si>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</si>
  <si>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</si>
  <si>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</si>
  <si>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</si>
  <si>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</si>
  <si>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</si>
  <si>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</si>
  <si>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</si>
  <si>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</si>
  <si>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</si>
  <si>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</si>
  <si>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</si>
  <si>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</si>
  <si>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</si>
  <si>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</si>
  <si>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</si>
  <si>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</si>
  <si>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</si>
  <si>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</si>
  <si>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</si>
  <si>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</si>
  <si>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</si>
  <si>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</si>
  <si>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</si>
  <si>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</si>
  <si>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</si>
  <si>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</si>
  <si>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</si>
  <si>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</si>
  <si>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</si>
  <si>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</si>
  <si>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</si>
  <si>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</si>
  <si>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</si>
  <si>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</si>
  <si>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</si>
  <si>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</si>
  <si>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</si>
  <si>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</si>
  <si>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</si>
  <si>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</si>
  <si>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</si>
  <si>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</si>
  <si>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</si>
  <si>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</si>
  <si>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</si>
  <si>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</si>
  <si>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</si>
  <si>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</si>
  <si>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</si>
  <si>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</si>
  <si>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</si>
  <si>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</si>
  <si>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</si>
  <si>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</si>
  <si>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</si>
  <si>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</si>
  <si>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</si>
  <si>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</si>
  <si>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</si>
  <si>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</si>
  <si>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</si>
  <si>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</si>
  <si>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</si>
  <si>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</si>
  <si>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</si>
  <si>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</si>
  <si>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</si>
  <si>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</si>
  <si>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</si>
  <si>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</si>
  <si>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</si>
  <si>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</si>
  <si>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</si>
  <si>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</si>
  <si>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</si>
  <si>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</si>
  <si>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</si>
  <si>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</si>
  <si>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</si>
  <si>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</si>
  <si>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</si>
  <si>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</si>
  <si>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</si>
  <si>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</si>
  <si>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</si>
  <si>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</si>
  <si>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</si>
  <si>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</si>
  <si>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</si>
  <si>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</si>
  <si>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</si>
  <si>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</si>
  <si>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</si>
  <si>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</si>
  <si>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</si>
  <si>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</si>
  <si>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</si>
  <si>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</si>
  <si>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</si>
  <si>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</si>
  <si>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</si>
  <si>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</si>
  <si>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</si>
  <si>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</si>
  <si>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</si>
  <si>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</si>
  <si>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</si>
  <si>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</si>
  <si>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</si>
  <si>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</si>
  <si>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</si>
  <si>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</si>
  <si>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</si>
  <si>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</si>
  <si>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</si>
  <si>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</si>
  <si>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</si>
  <si>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</si>
  <si>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</si>
  <si>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</si>
  <si>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</si>
  <si>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</si>
  <si>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</si>
  <si>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</si>
  <si>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</si>
  <si>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</si>
  <si>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</si>
  <si>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</si>
  <si>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</si>
  <si>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</si>
  <si>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</si>
  <si>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</si>
  <si>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</si>
  <si>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</si>
  <si>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</si>
  <si>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</si>
  <si>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</si>
  <si>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</si>
  <si>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</si>
  <si>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</si>
  <si>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</si>
  <si>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</si>
  <si>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</si>
  <si>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</si>
  <si>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</si>
  <si>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</si>
  <si>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</si>
  <si>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</si>
  <si>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</si>
  <si>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</si>
  <si>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</si>
  <si>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</si>
  <si>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</si>
  <si>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</si>
  <si>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</si>
  <si>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</si>
  <si>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</si>
  <si>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</si>
  <si>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</si>
  <si>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</si>
  <si>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</si>
  <si>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</si>
  <si>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</si>
  <si>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</si>
  <si>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</si>
  <si>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</si>
  <si>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</si>
  <si>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</si>
  <si>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</si>
  <si>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</si>
  <si>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</si>
  <si>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</si>
  <si>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</si>
  <si>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</si>
  <si>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</si>
  <si>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</si>
  <si>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</si>
  <si>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</si>
  <si>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</si>
  <si>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</si>
  <si>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</si>
  <si>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</si>
  <si>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</si>
  <si>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</si>
  <si>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</si>
  <si>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</si>
  <si>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</si>
  <si>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</si>
  <si>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</si>
  <si>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</si>
  <si>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</si>
  <si>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</si>
  <si>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</si>
  <si>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</si>
  <si>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</si>
  <si>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</si>
  <si>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</si>
  <si>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</si>
  <si>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</si>
  <si>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</si>
  <si>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</si>
  <si>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</si>
  <si>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</si>
  <si>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</si>
  <si>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</si>
  <si>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</si>
  <si>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</si>
  <si>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</si>
  <si>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</si>
  <si>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</si>
  <si>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</si>
  <si>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</si>
  <si>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</si>
  <si>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</si>
  <si>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</si>
  <si>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</si>
  <si>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</si>
  <si>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</si>
  <si>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</si>
  <si>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</si>
  <si>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</si>
  <si>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</si>
  <si>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</si>
  <si>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</si>
  <si>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</si>
  <si>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</si>
  <si>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</si>
  <si>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</si>
  <si>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</si>
  <si>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</si>
  <si>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</si>
  <si>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</si>
  <si>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</si>
  <si>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</si>
  <si>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</si>
  <si>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</si>
  <si>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</si>
  <si>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</si>
  <si>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</si>
  <si>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</si>
  <si>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</si>
  <si>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</si>
  <si>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</si>
  <si>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</si>
  <si>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</si>
  <si>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</si>
  <si>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</si>
  <si>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</si>
  <si>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</si>
  <si>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</si>
  <si>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</si>
  <si>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</si>
  <si>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</si>
  <si>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</si>
  <si>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</si>
  <si>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</si>
  <si>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</si>
  <si>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</si>
  <si>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</si>
  <si>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</si>
  <si>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</si>
  <si>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</si>
  <si>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</si>
  <si>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</si>
  <si>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</si>
  <si>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</si>
  <si>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</si>
  <si>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</si>
  <si>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</si>
  <si>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</si>
  <si>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</si>
  <si>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</si>
  <si>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</si>
  <si>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</si>
  <si>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</si>
  <si>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</si>
  <si>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</si>
  <si>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</si>
  <si>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</si>
  <si>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</si>
  <si>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</si>
  <si>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</si>
  <si>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</si>
  <si>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</si>
  <si>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</si>
  <si>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</si>
  <si>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</si>
  <si>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</si>
  <si>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</si>
  <si>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</si>
  <si>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</si>
  <si>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</si>
  <si>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</si>
  <si>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</si>
  <si>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</si>
  <si>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</si>
  <si>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</si>
  <si>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</si>
  <si>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</si>
  <si>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</si>
  <si>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</si>
  <si>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</si>
  <si>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</si>
  <si>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</si>
  <si>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</si>
  <si>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</si>
  <si>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</si>
  <si>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</si>
  <si>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</si>
  <si>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</si>
  <si>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</si>
  <si>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</si>
  <si>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</si>
  <si>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</si>
  <si>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</si>
  <si>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</si>
  <si>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</si>
  <si>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</si>
  <si>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</si>
  <si>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</si>
  <si>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</si>
  <si>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</si>
  <si>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</si>
  <si>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</si>
  <si>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</si>
  <si>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</si>
  <si>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</si>
  <si>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</si>
  <si>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</si>
  <si>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</si>
  <si>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</si>
  <si>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</si>
  <si>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</si>
  <si>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</si>
  <si>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</si>
  <si>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</si>
  <si>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</si>
  <si>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</si>
  <si>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</si>
  <si>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</si>
  <si>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</si>
  <si>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</si>
  <si>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</si>
  <si>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</si>
  <si>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</si>
  <si>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</si>
  <si>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</si>
  <si>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</si>
  <si>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</si>
  <si>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</si>
  <si>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</si>
  <si>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</si>
  <si>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</si>
  <si>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</si>
  <si>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</si>
  <si>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</si>
  <si>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</si>
  <si>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</si>
  <si>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</si>
  <si>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</si>
  <si>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</si>
  <si>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</si>
  <si>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</si>
  <si>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</si>
  <si>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</si>
  <si>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</si>
  <si>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</si>
  <si>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</si>
  <si>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</si>
  <si>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</si>
  <si>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</si>
  <si>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</si>
  <si>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</si>
  <si>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</si>
  <si>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</si>
  <si>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</si>
  <si>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</si>
  <si>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</si>
  <si>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</si>
  <si>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</si>
  <si>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</si>
  <si>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</si>
  <si>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</si>
  <si>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</si>
  <si>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</si>
  <si>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</si>
  <si>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</si>
  <si>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</si>
  <si>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</si>
  <si>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</si>
  <si>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</si>
  <si>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</si>
  <si>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</si>
  <si>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</si>
  <si>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</si>
  <si>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</si>
  <si>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</si>
  <si>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</si>
  <si>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</si>
  <si>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</si>
  <si>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</si>
  <si>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</si>
  <si>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</si>
  <si>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</si>
  <si>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</si>
  <si>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</si>
  <si>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</si>
  <si>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</si>
  <si>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</si>
  <si>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</si>
  <si>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</si>
  <si>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</si>
  <si>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</si>
  <si>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</si>
  <si>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</si>
  <si>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</si>
  <si>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</si>
  <si>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</si>
  <si>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</si>
  <si>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</si>
  <si>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</si>
  <si>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</si>
  <si>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</si>
  <si>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</si>
  <si>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</si>
  <si>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</si>
  <si>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</si>
  <si>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</si>
  <si>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</si>
  <si>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</si>
  <si>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</si>
  <si>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</si>
  <si>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</si>
  <si>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</si>
  <si>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</si>
  <si>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</si>
  <si>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</si>
  <si>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</si>
  <si>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</si>
  <si>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</si>
  <si>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</si>
  <si>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</si>
  <si>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</si>
  <si>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</si>
  <si>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</si>
  <si>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</si>
  <si>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</si>
  <si>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</si>
  <si>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</si>
  <si>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</si>
  <si>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</si>
  <si>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</si>
  <si>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</si>
  <si>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</si>
  <si>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</si>
  <si>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</si>
  <si>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</si>
  <si>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</si>
  <si>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</si>
  <si>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</si>
  <si>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</si>
  <si>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</si>
  <si>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</si>
  <si>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</si>
  <si>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</si>
  <si>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</si>
  <si>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</si>
  <si>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</si>
  <si>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</si>
  <si>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</si>
  <si>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</si>
  <si>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</si>
  <si>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</si>
  <si>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</si>
  <si>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</si>
  <si>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</si>
  <si>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</si>
  <si>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</si>
  <si>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</si>
  <si>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</si>
  <si>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</si>
  <si>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</si>
  <si>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</si>
  <si>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</si>
  <si>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</si>
  <si>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</si>
  <si>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</si>
  <si>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</si>
  <si>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</si>
  <si>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</si>
  <si>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</si>
  <si>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</si>
  <si>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</si>
  <si>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</si>
  <si>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</si>
  <si>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</si>
  <si>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</si>
  <si>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</si>
  <si>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</si>
  <si>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</si>
  <si>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</si>
  <si>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</si>
  <si>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</si>
  <si>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</si>
  <si>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</si>
  <si>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</si>
  <si>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</si>
  <si>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</si>
  <si>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</si>
  <si>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</si>
  <si>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</si>
  <si>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</si>
  <si>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</si>
  <si>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</si>
  <si>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</si>
  <si>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</si>
  <si>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</si>
  <si>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</si>
  <si>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</si>
  <si>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</si>
  <si>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</si>
  <si>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</si>
  <si>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</si>
  <si>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</si>
  <si>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</si>
  <si>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</si>
  <si>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</si>
  <si>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</si>
  <si>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</si>
  <si>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</si>
  <si>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</si>
  <si>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</si>
  <si>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</si>
  <si>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</si>
  <si>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</si>
  <si>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</si>
  <si>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</si>
  <si>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</si>
  <si>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</si>
  <si>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</si>
  <si>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</si>
  <si>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</si>
  <si>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</si>
  <si>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</si>
  <si>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</si>
  <si>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</si>
  <si>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</si>
  <si>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</si>
  <si>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</si>
  <si>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</si>
  <si>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</si>
  <si>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</si>
  <si>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</si>
  <si>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</si>
  <si>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</si>
  <si>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</si>
  <si>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</si>
  <si>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</si>
  <si>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</si>
  <si>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</si>
  <si>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</si>
  <si>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</si>
  <si>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</si>
  <si>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</si>
  <si>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</si>
  <si>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</si>
  <si>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</si>
  <si>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</si>
  <si>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</si>
  <si>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</si>
  <si>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</si>
  <si>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</si>
  <si>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</si>
  <si>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</si>
  <si>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</si>
  <si>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</si>
  <si>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</si>
  <si>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</si>
  <si>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</si>
  <si>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</si>
  <si>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</si>
  <si>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</si>
  <si>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</si>
  <si>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</si>
  <si>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</si>
  <si>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</si>
  <si>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</si>
  <si>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</si>
  <si>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</si>
  <si>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</si>
  <si>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</si>
  <si>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</si>
  <si>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</si>
  <si>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</si>
  <si>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</si>
  <si>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</si>
  <si>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</si>
  <si>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</si>
  <si>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</si>
  <si>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</si>
  <si>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</si>
  <si>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</si>
  <si>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</si>
  <si>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</si>
  <si>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</si>
  <si>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</si>
  <si>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</si>
  <si>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</si>
  <si>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</si>
  <si>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</si>
  <si>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</si>
  <si>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</si>
  <si>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</si>
  <si>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</si>
  <si>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</si>
  <si>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</si>
  <si>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</si>
  <si>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</si>
  <si>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</si>
  <si>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</si>
  <si>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</si>
  <si>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</si>
  <si>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</si>
  <si>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</si>
  <si>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</si>
  <si>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</si>
  <si>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</si>
  <si>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</si>
  <si>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</si>
  <si>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</si>
  <si>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</si>
  <si>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</si>
  <si>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</si>
  <si>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</si>
  <si>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</si>
  <si>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</si>
  <si>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</si>
  <si>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</si>
  <si>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</si>
  <si>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</si>
  <si>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</si>
  <si>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</si>
  <si>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</si>
  <si>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</si>
  <si>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</si>
  <si>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</si>
  <si>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</si>
  <si>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</si>
  <si>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</si>
  <si>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</si>
  <si>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</si>
  <si>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</si>
  <si>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</si>
  <si>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</si>
  <si>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</si>
  <si>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</si>
  <si>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</si>
  <si>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</si>
  <si>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</si>
  <si>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</si>
  <si>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</si>
  <si>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</si>
  <si>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</si>
  <si>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</si>
  <si>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</si>
  <si>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</si>
  <si>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</si>
  <si>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</si>
  <si>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</si>
  <si>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</si>
  <si>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</si>
  <si>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</si>
  <si>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</si>
  <si>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</si>
  <si>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</si>
  <si>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</si>
  <si>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</si>
  <si>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</si>
  <si>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</si>
  <si>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</si>
  <si>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</si>
  <si>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</si>
  <si>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</si>
  <si>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</si>
  <si>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</si>
  <si>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</si>
  <si>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</si>
  <si>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</si>
  <si>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</si>
  <si>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</si>
  <si>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</si>
  <si>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</si>
  <si>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</si>
  <si>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</si>
  <si>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</si>
  <si>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</si>
  <si>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</si>
  <si>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</si>
  <si>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</si>
  <si>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</si>
  <si>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</si>
  <si>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</si>
  <si>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</si>
  <si>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</si>
  <si>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</si>
  <si>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</si>
  <si>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</si>
  <si>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</si>
  <si>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</si>
  <si>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</si>
  <si>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</si>
  <si>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</si>
  <si>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</si>
  <si>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</si>
  <si>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</si>
  <si>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</si>
  <si>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</si>
  <si>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</si>
  <si>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</si>
  <si>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</si>
  <si>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</si>
  <si>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</si>
  <si>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</si>
  <si>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</si>
  <si>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</si>
  <si>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</si>
  <si>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</si>
  <si>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</si>
  <si>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</si>
  <si>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</si>
  <si>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</si>
  <si>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</si>
  <si>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</si>
  <si>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</si>
  <si>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</si>
  <si>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</si>
  <si>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</si>
  <si>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</si>
  <si>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</si>
  <si>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</si>
  <si>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</si>
  <si>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</si>
  <si>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</si>
  <si>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</si>
  <si>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</si>
  <si>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</si>
  <si>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</si>
  <si>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</si>
  <si>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</si>
  <si>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</si>
  <si>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</si>
  <si>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</si>
  <si>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</si>
  <si>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</si>
  <si>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</si>
  <si>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</si>
  <si>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</si>
  <si>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</si>
  <si>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</si>
  <si>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</si>
  <si>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</si>
  <si>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</si>
  <si>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</si>
  <si>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</si>
  <si>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</si>
  <si>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</si>
  <si>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</si>
  <si>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</si>
  <si>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</si>
  <si>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</si>
  <si>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</si>
  <si>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</si>
  <si>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</si>
  <si>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</si>
  <si>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</si>
  <si>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</si>
  <si>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</si>
  <si>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</si>
  <si>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</si>
  <si>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</si>
  <si>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</si>
  <si>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</si>
  <si>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</si>
  <si>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</si>
  <si>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</si>
  <si>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</si>
  <si>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</si>
  <si>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</si>
  <si>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</si>
  <si>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</si>
  <si>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</si>
  <si>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</si>
  <si>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</si>
  <si>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</si>
  <si>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</si>
  <si>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</si>
  <si>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</si>
  <si>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</si>
  <si>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</si>
  <si>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</si>
  <si>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</si>
  <si>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</si>
  <si>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</si>
  <si>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</si>
  <si>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</si>
  <si>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</si>
  <si>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</si>
  <si>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</si>
  <si>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</si>
  <si>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</si>
  <si>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</si>
  <si>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</si>
  <si>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</si>
  <si>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</si>
  <si>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</si>
  <si>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</si>
  <si>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</si>
  <si>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</si>
  <si>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</si>
  <si>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</si>
  <si>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</si>
  <si>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</si>
  <si>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</si>
  <si>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</si>
  <si>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</si>
  <si>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</si>
  <si>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</si>
  <si>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</si>
  <si>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</si>
  <si>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</si>
  <si>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</si>
  <si>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</si>
  <si>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</si>
  <si>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</si>
  <si>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</si>
  <si>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</si>
  <si>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</si>
  <si>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</si>
  <si>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</si>
  <si>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</si>
  <si>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</si>
  <si>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</si>
  <si>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</si>
  <si>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</si>
  <si>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</si>
  <si>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</si>
  <si>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</si>
  <si>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</si>
  <si>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</si>
  <si>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</si>
  <si>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</si>
  <si>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</si>
  <si>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</si>
  <si>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</si>
  <si>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</si>
  <si>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</si>
  <si>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</si>
  <si>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</si>
  <si>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</si>
  <si>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</si>
  <si>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</si>
  <si>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</si>
  <si>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</si>
  <si>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</si>
  <si>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</si>
  <si>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</si>
  <si>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</si>
  <si>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</si>
  <si>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</si>
  <si>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</si>
  <si>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</si>
  <si>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</si>
  <si>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</si>
  <si>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</si>
  <si>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</si>
  <si>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</si>
  <si>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</si>
  <si>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</si>
  <si>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</si>
  <si>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</si>
  <si>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</si>
  <si>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</si>
  <si>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</si>
  <si>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</si>
  <si>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</si>
  <si>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</si>
  <si>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</si>
  <si>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</si>
  <si>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</si>
  <si>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</si>
  <si>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</si>
  <si>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</si>
  <si>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</si>
  <si>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</si>
  <si>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</si>
  <si>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</si>
  <si>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</si>
  <si>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</si>
  <si>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</si>
  <si>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</si>
  <si>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</si>
  <si>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</si>
  <si>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</si>
  <si>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</si>
  <si>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</si>
  <si>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</si>
  <si>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</si>
  <si>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</si>
  <si>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</si>
  <si>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</si>
  <si>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</si>
  <si>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</si>
  <si>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</si>
  <si>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</si>
  <si>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</si>
  <si>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</si>
  <si>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</si>
  <si>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</si>
  <si>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</si>
  <si>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</si>
  <si>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</si>
  <si>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</si>
  <si>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</si>
  <si>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</si>
  <si>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</si>
  <si>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</si>
  <si>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</si>
  <si>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</si>
  <si>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</si>
  <si>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</si>
  <si>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</si>
  <si>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</si>
  <si>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</si>
  <si>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</si>
  <si>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</si>
  <si>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</si>
  <si>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</si>
  <si>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</si>
  <si>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</si>
  <si>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</si>
  <si>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</si>
  <si>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</si>
  <si>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</si>
  <si>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</si>
  <si>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</si>
  <si>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</si>
  <si>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</si>
  <si>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</si>
  <si>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</si>
  <si>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</si>
  <si>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</si>
  <si>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</si>
  <si>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</si>
  <si>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</si>
  <si>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</si>
  <si>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</si>
  <si>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</si>
  <si>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</si>
  <si>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</si>
  <si>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</si>
  <si>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</si>
  <si>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</si>
  <si>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</si>
  <si>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</si>
  <si>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</si>
  <si>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</si>
  <si>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</si>
  <si>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</si>
  <si>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</si>
  <si>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</si>
  <si>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</si>
  <si>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</si>
  <si>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</si>
  <si>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</si>
  <si>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</si>
  <si>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</si>
  <si>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</si>
  <si>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</si>
  <si>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</si>
  <si>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</si>
  <si>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</si>
  <si>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</si>
  <si>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</si>
  <si>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</si>
  <si>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</si>
  <si>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</si>
  <si>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</si>
  <si>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</si>
  <si>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</si>
  <si>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</si>
  <si>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</si>
  <si>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</si>
  <si>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</si>
  <si>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</si>
  <si>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</si>
  <si>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</si>
  <si>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</si>
  <si>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</si>
  <si>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</si>
  <si>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</si>
  <si>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</si>
  <si>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</si>
  <si>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</si>
  <si>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</si>
  <si>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</si>
  <si>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</si>
  <si>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</si>
  <si>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</si>
  <si>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</si>
  <si>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</si>
  <si>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</si>
  <si>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</si>
  <si>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</si>
  <si>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</si>
  <si>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</si>
  <si>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</si>
  <si>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</si>
  <si>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</si>
  <si>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</si>
  <si>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</si>
  <si>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</si>
  <si>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</si>
  <si>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</si>
  <si>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</si>
  <si>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</si>
  <si>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</si>
  <si>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</si>
  <si>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</si>
  <si>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</si>
  <si>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</si>
  <si>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</si>
  <si>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</si>
  <si>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</si>
  <si>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</si>
  <si>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</si>
  <si>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</si>
  <si>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</si>
  <si>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</si>
  <si>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</si>
  <si>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</si>
  <si>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</si>
  <si>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</si>
  <si>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</si>
  <si>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</si>
  <si>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</si>
  <si>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</si>
  <si>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</si>
  <si>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</si>
  <si>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</si>
  <si>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</si>
  <si>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</si>
  <si>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</si>
  <si>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</si>
  <si>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</si>
  <si>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</si>
  <si>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</si>
  <si>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</si>
  <si>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</si>
  <si>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</si>
  <si>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</si>
  <si>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</si>
  <si>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</si>
  <si>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</si>
  <si>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</si>
  <si>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</si>
  <si>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</si>
  <si>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</si>
  <si>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</si>
  <si>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</si>
  <si>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</si>
  <si>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</si>
  <si>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</si>
  <si>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</si>
  <si>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</si>
  <si>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</si>
  <si>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</si>
  <si>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</si>
  <si>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</si>
  <si>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</si>
  <si>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</si>
  <si>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</si>
  <si>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</si>
  <si>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</si>
  <si>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</si>
  <si>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</si>
  <si>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</si>
  <si>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</si>
  <si>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</si>
  <si>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</si>
  <si>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</si>
  <si>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</si>
  <si>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</si>
  <si>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</si>
  <si>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</si>
  <si>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</si>
  <si>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</si>
  <si>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</si>
  <si>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</si>
  <si>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</si>
  <si>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</si>
  <si>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</si>
  <si>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</si>
  <si>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</si>
  <si>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</si>
  <si>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</si>
  <si>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</si>
  <si>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</si>
  <si>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</si>
  <si>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</si>
  <si>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</si>
  <si>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</si>
  <si>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</si>
  <si>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</si>
  <si>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</si>
  <si>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</si>
  <si>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</si>
  <si>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</si>
  <si>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</si>
  <si>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</si>
  <si>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</si>
  <si>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</si>
  <si>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</si>
  <si>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</si>
  <si>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</si>
  <si>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</si>
  <si>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</si>
  <si>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</si>
  <si>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</si>
  <si>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</si>
  <si>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</si>
  <si>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</si>
  <si>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</si>
  <si>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</si>
  <si>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</si>
  <si>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</si>
  <si>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</si>
  <si>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</si>
  <si>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</si>
  <si>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</si>
  <si>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</si>
  <si>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</si>
  <si>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</si>
  <si>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</si>
  <si>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</si>
  <si>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</si>
  <si>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</si>
  <si>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</si>
  <si>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</si>
  <si>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</si>
  <si>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</si>
  <si>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</si>
  <si>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</si>
  <si>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</si>
  <si>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</si>
  <si>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</si>
  <si>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</si>
  <si>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</si>
  <si>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</si>
  <si>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</si>
  <si>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</si>
  <si>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</si>
  <si>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</si>
  <si>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</si>
  <si>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</si>
  <si>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</si>
  <si>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</si>
  <si>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</si>
  <si>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</si>
  <si>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</si>
  <si>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</si>
  <si>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</si>
  <si>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</si>
  <si>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</si>
  <si>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</si>
  <si>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</si>
  <si>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</si>
  <si>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</si>
  <si>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</si>
  <si>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</si>
  <si>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</si>
  <si>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</si>
  <si>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</si>
  <si>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</si>
  <si>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</si>
  <si>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</si>
  <si>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</si>
  <si>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</si>
  <si>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</si>
  <si>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</si>
  <si>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</si>
  <si>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</si>
  <si>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</si>
  <si>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</si>
  <si>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</si>
  <si>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</si>
  <si>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</si>
  <si>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</si>
  <si>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</si>
  <si>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</si>
  <si>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</si>
  <si>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</si>
  <si>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</si>
  <si>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</si>
  <si>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</si>
  <si>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</si>
  <si>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</si>
  <si>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</si>
  <si>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</si>
  <si>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</si>
  <si>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</si>
  <si>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</si>
  <si>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</si>
  <si>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</si>
  <si>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</si>
  <si>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</si>
  <si>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</si>
  <si>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</si>
  <si>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</si>
  <si>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</si>
  <si>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</si>
  <si>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</si>
  <si>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</si>
  <si>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</si>
  <si>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</si>
  <si>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</si>
  <si>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</si>
  <si>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</si>
  <si>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</si>
  <si>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</si>
  <si>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</si>
  <si>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</si>
  <si>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</si>
  <si>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</si>
  <si>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</si>
  <si>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</si>
  <si>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</si>
  <si>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</si>
  <si>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</si>
  <si>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</si>
  <si>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</si>
  <si>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</si>
  <si>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</si>
  <si>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</si>
  <si>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</si>
  <si>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</si>
  <si>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</si>
  <si>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</si>
  <si>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</si>
  <si>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</si>
  <si>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</si>
  <si>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</si>
  <si>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</si>
  <si>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</si>
  <si>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</si>
  <si>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</si>
  <si>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</si>
  <si>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</si>
  <si>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</si>
  <si>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</si>
  <si>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</si>
  <si>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</si>
  <si>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</si>
  <si>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</si>
  <si>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</si>
  <si>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</si>
  <si>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</si>
  <si>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</si>
  <si>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</si>
  <si>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</si>
  <si>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</si>
  <si>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</si>
  <si>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</si>
  <si>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</si>
  <si>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</si>
  <si>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</si>
  <si>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</si>
  <si>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</si>
  <si>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</si>
  <si>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</si>
  <si>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</si>
  <si>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</si>
  <si>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</si>
  <si>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</si>
  <si>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</si>
  <si>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</si>
  <si>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</si>
  <si>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</si>
  <si>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</si>
  <si>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</si>
  <si>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</si>
  <si>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</si>
  <si>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</si>
  <si>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</si>
  <si>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</si>
  <si>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</si>
  <si>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</si>
  <si>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</si>
  <si>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</si>
  <si>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</si>
  <si>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</si>
  <si>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</si>
  <si>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</si>
  <si>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</si>
  <si>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</si>
  <si>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</si>
  <si>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</si>
  <si>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</si>
  <si>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</si>
  <si>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</si>
  <si>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</si>
  <si>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</si>
  <si>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</si>
  <si>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</si>
  <si>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</si>
  <si>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</si>
  <si>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</si>
  <si>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</si>
  <si>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</si>
  <si>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</si>
  <si>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</si>
  <si>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</si>
  <si>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</si>
  <si>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</si>
  <si>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</si>
  <si>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</si>
  <si>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</si>
  <si>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</si>
  <si>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</si>
  <si>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</si>
  <si>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</si>
  <si>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</si>
  <si>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</si>
  <si>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</si>
  <si>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</si>
  <si>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</si>
  <si>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</si>
  <si>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</si>
  <si>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</si>
  <si>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</si>
  <si>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</si>
  <si>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</si>
  <si>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</si>
  <si>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</si>
  <si>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</si>
  <si>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</si>
  <si>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</si>
  <si>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</si>
  <si>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</si>
  <si>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</si>
  <si>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</si>
  <si>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</si>
  <si>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</si>
  <si>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</si>
  <si>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</si>
  <si>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</si>
  <si>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</si>
  <si>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</si>
  <si>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</si>
  <si>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</si>
  <si>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</si>
  <si>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</si>
  <si>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</si>
  <si>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</si>
  <si>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</si>
  <si>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</si>
  <si>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</si>
  <si>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</si>
  <si>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</si>
  <si>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</si>
  <si>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</si>
  <si>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</si>
  <si>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</si>
  <si>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</si>
  <si>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</si>
  <si>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</si>
  <si>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</si>
  <si>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</si>
  <si>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</si>
  <si>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</si>
  <si>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</si>
  <si>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</si>
  <si>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</si>
  <si>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</si>
  <si>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</si>
  <si>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</si>
  <si>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</si>
  <si>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</si>
  <si>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</si>
  <si>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</si>
  <si>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</si>
  <si>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</si>
  <si>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</si>
  <si>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</si>
  <si>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</si>
  <si>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</si>
  <si>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</si>
  <si>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</si>
  <si>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</si>
  <si>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</si>
  <si>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</si>
  <si>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</si>
  <si>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</si>
  <si>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</si>
  <si>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</si>
  <si>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</si>
  <si>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</si>
  <si>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</si>
  <si>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</si>
  <si>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</si>
  <si>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</si>
  <si>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</si>
  <si>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</si>
  <si>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</si>
  <si>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</si>
  <si>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</si>
  <si>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</si>
  <si>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</si>
  <si>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</si>
  <si>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</si>
  <si>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</si>
  <si>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</si>
  <si>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</si>
  <si>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</si>
  <si>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</si>
  <si>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</si>
  <si>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</si>
  <si>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</si>
  <si>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</si>
  <si>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</si>
  <si>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</si>
  <si>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</si>
  <si>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</si>
  <si>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</si>
  <si>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</si>
  <si>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</si>
  <si>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</si>
  <si>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</si>
  <si>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</si>
  <si>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</si>
  <si>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</si>
  <si>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</si>
  <si>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</si>
  <si>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</si>
  <si>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</si>
  <si>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</si>
  <si>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</si>
  <si>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</si>
  <si>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</si>
  <si>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</si>
  <si>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</si>
  <si>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</si>
  <si>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</si>
  <si>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</si>
  <si>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</si>
  <si>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</si>
  <si>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</si>
  <si>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</si>
  <si>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</si>
  <si>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</si>
  <si>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</si>
  <si>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</si>
  <si>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</si>
  <si>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</si>
  <si>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</si>
  <si>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</si>
  <si>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</si>
  <si>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</si>
  <si>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</si>
  <si>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</si>
  <si>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</si>
  <si>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</si>
  <si>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</si>
  <si>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</si>
  <si>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</si>
  <si>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</si>
  <si>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</si>
  <si>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</si>
  <si>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</si>
  <si>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</si>
  <si>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</si>
  <si>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</si>
  <si>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</si>
  <si>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</si>
  <si>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</si>
  <si>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</si>
  <si>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</si>
  <si>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</si>
  <si>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</si>
  <si>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</si>
  <si>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</si>
  <si>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</si>
  <si>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</si>
  <si>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</si>
  <si>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</si>
  <si>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</si>
  <si>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</si>
  <si>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</si>
  <si>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</si>
  <si>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</si>
  <si>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</si>
  <si>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</si>
  <si>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</si>
  <si>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</si>
  <si>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</si>
  <si>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</si>
  <si>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</si>
  <si>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</si>
  <si>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</si>
  <si>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</si>
  <si>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</si>
  <si>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</si>
  <si>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</si>
  <si>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</si>
  <si>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</si>
  <si>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</si>
  <si>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</si>
  <si>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</si>
  <si>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</si>
  <si>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</si>
  <si>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</si>
  <si>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</si>
  <si>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</si>
  <si>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</si>
  <si>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</si>
  <si>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</si>
  <si>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</si>
  <si>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</si>
  <si>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</si>
  <si>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</si>
  <si>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</si>
  <si>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</si>
  <si>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</si>
  <si>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</si>
  <si>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</si>
  <si>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</si>
  <si>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</si>
  <si>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</si>
  <si>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</si>
  <si>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</si>
  <si>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</si>
  <si>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</si>
  <si>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</si>
  <si>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</si>
  <si>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</si>
  <si>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</si>
  <si>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</si>
  <si>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</si>
  <si>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</si>
  <si>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</si>
  <si>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</si>
  <si>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</si>
  <si>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</si>
  <si>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</si>
  <si>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</si>
  <si>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</si>
  <si>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</si>
  <si>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</si>
  <si>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</si>
  <si>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</si>
  <si>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</si>
  <si>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</si>
  <si>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</si>
  <si>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</si>
  <si>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</si>
  <si>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</si>
  <si>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</si>
  <si>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</si>
  <si>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</si>
  <si>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</si>
  <si>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</si>
  <si>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</si>
  <si>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</si>
  <si>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</si>
  <si>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</si>
  <si>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</si>
  <si>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</si>
  <si>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</si>
  <si>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</si>
  <si>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</si>
  <si>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</si>
  <si>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</si>
  <si>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</si>
  <si>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</si>
  <si>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</si>
  <si>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</si>
  <si>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</si>
  <si>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</si>
  <si>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</si>
  <si>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</si>
  <si>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</si>
  <si>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</si>
  <si>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</si>
  <si>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</si>
  <si>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</si>
  <si>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</si>
  <si>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</si>
  <si>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</si>
  <si>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</si>
  <si>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</si>
  <si>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</si>
  <si>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</si>
  <si>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</si>
  <si>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</si>
  <si>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</si>
  <si>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</si>
  <si>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</si>
  <si>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</si>
  <si>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</si>
  <si>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</si>
  <si>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</si>
  <si>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</si>
  <si>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</si>
  <si>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</si>
  <si>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</si>
  <si>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</si>
  <si>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</si>
  <si>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</si>
  <si>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</si>
  <si>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</si>
  <si>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</si>
  <si>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</si>
  <si>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</si>
  <si>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</si>
  <si>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</si>
  <si>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</si>
  <si>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</si>
  <si>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</si>
  <si>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</si>
  <si>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</si>
  <si>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</si>
  <si>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</si>
  <si>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</si>
  <si>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</si>
  <si>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</si>
  <si>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</si>
  <si>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</si>
  <si>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</si>
  <si>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</si>
  <si>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</si>
  <si>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</si>
  <si>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</si>
  <si>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</si>
  <si>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</si>
  <si>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</si>
  <si>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</si>
  <si>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</si>
  <si>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</si>
  <si>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</si>
  <si>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</si>
  <si>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</si>
  <si>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</si>
  <si>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</si>
  <si>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</si>
  <si>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</si>
  <si>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</si>
  <si>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</si>
  <si>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</si>
  <si>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</si>
  <si>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</si>
  <si>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</si>
  <si>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</si>
  <si>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</si>
  <si>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</si>
  <si>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</si>
  <si>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</si>
  <si>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</si>
  <si>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</si>
  <si>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</si>
  <si>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</si>
  <si>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</si>
  <si>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</si>
  <si>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</si>
  <si>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</si>
  <si>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</si>
  <si>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</si>
  <si>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</si>
  <si>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</si>
  <si>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</si>
  <si>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</si>
  <si>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</si>
  <si>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</si>
  <si>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</si>
  <si>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</si>
  <si>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</si>
  <si>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</si>
  <si>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</si>
  <si>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</si>
  <si>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</si>
  <si>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</si>
  <si>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</si>
  <si>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</si>
  <si>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</si>
  <si>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</si>
  <si>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</si>
  <si>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</si>
  <si>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</si>
  <si>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</si>
  <si>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</si>
  <si>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</si>
  <si>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</si>
  <si>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</si>
  <si>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</si>
  <si>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</si>
  <si>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</si>
  <si>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</si>
  <si>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</si>
  <si>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</si>
  <si>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</si>
  <si>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</si>
  <si>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</si>
  <si>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</si>
  <si>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</si>
  <si>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</si>
  <si>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</si>
  <si>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</si>
  <si>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</si>
  <si>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</si>
  <si>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</si>
  <si>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</si>
  <si>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</si>
  <si>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</si>
  <si>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</si>
  <si>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</si>
  <si>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</si>
  <si>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</si>
  <si>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</si>
  <si>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</si>
  <si>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</si>
  <si>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</si>
  <si>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</si>
  <si>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</si>
  <si>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</si>
  <si>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</si>
  <si>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</si>
  <si>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</si>
  <si>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</si>
  <si>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</si>
  <si>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</si>
  <si>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</si>
  <si>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</si>
  <si>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</si>
  <si>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</si>
  <si>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</si>
  <si>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</si>
  <si>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</si>
  <si>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</si>
  <si>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</si>
  <si>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</si>
  <si>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</si>
  <si>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</si>
  <si>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</si>
  <si>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</si>
  <si>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</si>
  <si>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</si>
  <si>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</si>
  <si>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</si>
  <si>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</si>
  <si>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</si>
  <si>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</si>
  <si>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</si>
  <si>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</si>
  <si>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</si>
  <si>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</si>
  <si>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</si>
  <si>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</si>
  <si>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</si>
  <si>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</si>
  <si>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</si>
  <si>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</si>
  <si>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</si>
  <si>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</si>
  <si>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</si>
  <si>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</si>
  <si>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</si>
  <si>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</si>
  <si>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</si>
  <si>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</si>
  <si>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</si>
  <si>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</si>
  <si>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</si>
  <si>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</si>
  <si>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</si>
  <si>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</si>
  <si>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</si>
  <si>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</si>
  <si>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</si>
  <si>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</si>
  <si>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</si>
  <si>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</si>
  <si>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</si>
  <si>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</si>
  <si>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</si>
  <si>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</si>
  <si>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</si>
  <si>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</si>
  <si>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</si>
  <si>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</si>
  <si>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</si>
  <si>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</si>
  <si>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</si>
  <si>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</si>
  <si>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</si>
  <si>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</si>
  <si>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</si>
  <si>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</si>
  <si>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</si>
  <si>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</si>
  <si>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</si>
  <si>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</si>
  <si>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</si>
  <si>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</si>
  <si>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</si>
  <si>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</si>
  <si>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</si>
  <si>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</si>
  <si>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</si>
  <si>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</si>
  <si>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</si>
  <si>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</si>
  <si>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</si>
  <si>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</si>
  <si>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</si>
  <si>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</si>
  <si>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</si>
  <si>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</si>
  <si>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</si>
  <si>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</si>
  <si>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</si>
  <si>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</si>
  <si>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</si>
  <si>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</si>
  <si>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</si>
  <si>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</si>
  <si>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</si>
  <si>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</si>
  <si>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</si>
  <si>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</si>
  <si>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</si>
  <si>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</si>
  <si>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</si>
  <si>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</si>
  <si>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</si>
  <si>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</si>
  <si>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</si>
  <si>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</si>
  <si>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</si>
  <si>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</si>
  <si>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</si>
  <si>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</si>
  <si>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</si>
  <si>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</si>
  <si>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</si>
  <si>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</si>
  <si>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</si>
  <si>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</si>
  <si>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</si>
  <si>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</si>
  <si>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</si>
  <si>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</si>
  <si>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</si>
  <si>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</si>
  <si>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</si>
  <si>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</si>
  <si>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</si>
  <si>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</si>
  <si>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</si>
  <si>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</si>
  <si>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</si>
  <si>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</si>
  <si>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</si>
  <si>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</si>
  <si>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</si>
  <si>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</si>
  <si>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</si>
  <si>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</si>
  <si>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</si>
  <si>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</si>
  <si>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</si>
  <si>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</si>
  <si>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</si>
  <si>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</si>
  <si>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</si>
  <si>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</si>
  <si>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</si>
  <si>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</si>
  <si>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</si>
  <si>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</si>
  <si>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</si>
  <si>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</si>
  <si>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</si>
  <si>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</si>
  <si>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</si>
  <si>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</si>
  <si>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</si>
  <si>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</si>
  <si>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</si>
  <si>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</si>
  <si>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</si>
  <si>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</si>
  <si>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</si>
  <si>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</si>
  <si>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</si>
  <si>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</si>
  <si>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</si>
  <si>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</si>
  <si>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</si>
  <si>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</si>
  <si>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</si>
  <si>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</si>
  <si>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</si>
  <si>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</si>
  <si>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</si>
  <si>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</si>
  <si>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</si>
  <si>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</si>
  <si>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</si>
  <si>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</si>
  <si>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</si>
  <si>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</si>
  <si>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</si>
  <si>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</si>
  <si>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</si>
  <si>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</si>
  <si>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</si>
  <si>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</si>
  <si>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</si>
  <si>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</si>
  <si>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</si>
  <si>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</si>
  <si>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</si>
  <si>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</si>
  <si>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</si>
  <si>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</si>
  <si>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</si>
  <si>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</si>
  <si>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</si>
  <si>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</si>
  <si>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</si>
  <si>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</si>
  <si>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</si>
  <si>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</si>
  <si>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</si>
  <si>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</si>
  <si>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</si>
  <si>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</si>
  <si>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</si>
  <si>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</si>
  <si>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</si>
  <si>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</si>
  <si>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</si>
  <si>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</si>
  <si>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</si>
  <si>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</si>
  <si>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</si>
  <si>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</si>
  <si>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</si>
  <si>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</si>
  <si>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</si>
  <si>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</si>
  <si>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</si>
  <si>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</si>
  <si>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</si>
  <si>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</si>
  <si>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</si>
  <si>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</si>
  <si>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</si>
  <si>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</si>
  <si>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</si>
  <si>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</si>
  <si>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</si>
  <si>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</si>
  <si>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</si>
  <si>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</si>
  <si>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</si>
  <si>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</si>
  <si>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</si>
  <si>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</si>
  <si>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</si>
  <si>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</si>
  <si>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</si>
  <si>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</si>
  <si>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</si>
  <si>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</si>
  <si>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</si>
  <si>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</si>
  <si>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</si>
  <si>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</si>
  <si>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</si>
  <si>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</si>
  <si>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</si>
  <si>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</si>
  <si>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</si>
  <si>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</si>
  <si>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</si>
  <si>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</si>
  <si>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</si>
  <si>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</si>
  <si>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</si>
  <si>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</si>
  <si>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</si>
  <si>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</si>
  <si>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</si>
  <si>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</si>
  <si>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</si>
  <si>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</si>
  <si>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</si>
  <si>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</si>
  <si>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</si>
  <si>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</si>
  <si>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</si>
  <si>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</si>
  <si>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</si>
  <si>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</si>
  <si>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</si>
  <si>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</si>
  <si>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</si>
  <si>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</si>
  <si>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</si>
  <si>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</si>
  <si>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</si>
  <si>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</si>
  <si>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</si>
  <si>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</si>
  <si>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</si>
  <si>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</si>
  <si>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</si>
  <si>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</si>
  <si>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</si>
  <si>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</si>
  <si>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</si>
  <si>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</si>
  <si>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</si>
  <si>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</si>
  <si>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</si>
  <si>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</si>
  <si>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</si>
  <si>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</si>
  <si>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</si>
  <si>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</si>
  <si>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</si>
  <si>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</si>
  <si>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</si>
  <si>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</si>
  <si>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</si>
  <si>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</si>
  <si>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</si>
  <si>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</si>
  <si>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</si>
  <si>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</si>
  <si>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</si>
  <si>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</si>
  <si>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</si>
  <si>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</si>
  <si>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</si>
  <si>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</si>
  <si>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</si>
  <si>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</si>
  <si>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</si>
  <si>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</si>
  <si>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</si>
  <si>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</si>
  <si>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</si>
  <si>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</si>
  <si>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</si>
  <si>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</si>
  <si>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</si>
  <si>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</si>
  <si>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</si>
  <si>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</si>
  <si>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</si>
  <si>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</si>
  <si>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</si>
  <si>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</si>
  <si>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</si>
  <si>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</si>
  <si>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</si>
  <si>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</si>
  <si>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</si>
  <si>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</si>
  <si>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</si>
  <si>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</si>
  <si>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</si>
  <si>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</si>
  <si>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</si>
  <si>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</si>
  <si>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</si>
  <si>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</si>
  <si>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</si>
  <si>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</si>
  <si>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</si>
  <si>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</si>
  <si>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</si>
  <si>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</si>
  <si>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</si>
  <si>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</si>
  <si>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</si>
  <si>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</si>
  <si>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</si>
  <si>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</si>
  <si>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</si>
  <si>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</si>
  <si>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</si>
  <si>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</si>
  <si>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</si>
  <si>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</si>
  <si>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</si>
  <si>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</si>
  <si>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</si>
  <si>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</si>
  <si>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</si>
  <si>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</si>
  <si>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</si>
  <si>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</si>
  <si>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</si>
  <si>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</si>
  <si>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</si>
  <si>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</si>
  <si>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</si>
  <si>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</si>
  <si>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</si>
  <si>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</si>
  <si>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</si>
  <si>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</si>
  <si>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</si>
  <si>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</si>
  <si>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</si>
  <si>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</si>
  <si>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</si>
  <si>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</si>
  <si>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</si>
  <si>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</si>
  <si>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</si>
  <si>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</si>
  <si>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</si>
  <si>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</si>
  <si>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</si>
  <si>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</si>
  <si>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</si>
  <si>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</si>
  <si>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</si>
  <si>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</si>
  <si>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</si>
  <si>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</si>
  <si>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</si>
  <si>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</si>
  <si>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</si>
  <si>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</si>
  <si>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</si>
  <si>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</si>
  <si>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</si>
  <si>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</si>
  <si>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</si>
  <si>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</si>
  <si>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</si>
  <si>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</si>
  <si>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</si>
  <si>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</si>
  <si>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</si>
  <si>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</si>
  <si>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</si>
  <si>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</si>
  <si>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</si>
  <si>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</si>
  <si>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</si>
  <si>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</si>
  <si>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</si>
  <si>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</si>
  <si>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</si>
  <si>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</si>
  <si>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</si>
  <si>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</si>
  <si>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</si>
  <si>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</si>
  <si>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</si>
  <si>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</si>
  <si>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</si>
  <si>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</si>
  <si>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</si>
  <si>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</si>
  <si>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</si>
  <si>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</si>
  <si>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</si>
  <si>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</si>
  <si>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</si>
  <si>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</si>
  <si>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</si>
  <si>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</si>
  <si>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</si>
  <si>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</si>
  <si>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</si>
  <si>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</si>
  <si>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</si>
  <si>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</si>
  <si>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</si>
  <si>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</si>
  <si>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</si>
  <si>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</si>
  <si>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</si>
  <si>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</si>
  <si>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</si>
  <si>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</si>
  <si>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</si>
  <si>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</si>
  <si>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</si>
  <si>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</si>
  <si>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</si>
  <si>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</si>
  <si>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</si>
  <si>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</si>
  <si>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</si>
  <si>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</si>
  <si>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</si>
  <si>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</si>
  <si>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</si>
  <si>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</si>
  <si>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</si>
  <si>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</si>
  <si>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</si>
  <si>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</si>
  <si>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</si>
  <si>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</si>
  <si>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</si>
  <si>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</si>
  <si>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</si>
  <si>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</si>
  <si>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</si>
  <si>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</si>
  <si>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</si>
  <si>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</si>
  <si>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</si>
  <si>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</si>
  <si>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</si>
  <si>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</si>
  <si>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</si>
  <si>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</si>
  <si>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</si>
  <si>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</si>
  <si>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</si>
  <si>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</si>
  <si>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</si>
  <si>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</si>
  <si>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</si>
  <si>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</si>
  <si>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</si>
  <si>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</si>
  <si>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</si>
  <si>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</si>
  <si>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</si>
  <si>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</si>
  <si>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</si>
  <si>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</si>
  <si>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</si>
  <si>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</si>
  <si>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</si>
  <si>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</si>
  <si>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</si>
  <si>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</si>
  <si>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</si>
  <si>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</si>
  <si>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</si>
  <si>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</si>
  <si>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</si>
  <si>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</si>
  <si>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</si>
  <si>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</si>
  <si>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</si>
  <si>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</si>
  <si>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</si>
  <si>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</si>
  <si>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</si>
  <si>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</si>
  <si>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</si>
  <si>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</si>
  <si>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</si>
  <si>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</si>
  <si>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</si>
  <si>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</si>
  <si>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</si>
  <si>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</si>
  <si>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</si>
  <si>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</si>
  <si>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</si>
  <si>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</si>
  <si>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</si>
  <si>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</si>
  <si>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</si>
  <si>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</si>
  <si>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</si>
  <si>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</si>
  <si>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</si>
  <si>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</si>
  <si>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</si>
  <si>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</si>
  <si>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</si>
  <si>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</si>
  <si>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</si>
  <si>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</si>
  <si>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</si>
  <si>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</si>
  <si>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</si>
  <si>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</si>
  <si>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</si>
  <si>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</si>
  <si>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</si>
  <si>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</si>
  <si>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</si>
  <si>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</si>
  <si>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</si>
  <si>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</si>
  <si>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</si>
  <si>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</si>
  <si>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</si>
  <si>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</si>
  <si>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</si>
  <si>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</si>
  <si>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</si>
  <si>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</si>
  <si>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</si>
  <si>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</si>
  <si>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</si>
  <si>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</si>
  <si>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</si>
  <si>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</si>
  <si>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</si>
  <si>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</si>
  <si>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</si>
  <si>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</si>
  <si>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</si>
  <si>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</si>
  <si>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</si>
  <si>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</si>
  <si>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</si>
  <si>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</si>
  <si>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</si>
  <si>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</si>
  <si>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</si>
  <si>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</si>
  <si>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</si>
  <si>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</si>
  <si>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</si>
  <si>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</si>
  <si>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</si>
  <si>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</si>
  <si>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</si>
  <si>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</si>
  <si>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</si>
  <si>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</si>
  <si>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</si>
  <si>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</si>
  <si>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</si>
  <si>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</si>
  <si>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</si>
  <si>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</si>
  <si>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</si>
  <si>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</si>
  <si>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</si>
  <si>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</si>
  <si>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</si>
  <si>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</si>
  <si>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</si>
  <si>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</si>
  <si>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</si>
  <si>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</si>
  <si>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</si>
  <si>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</si>
  <si>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</si>
  <si>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</si>
  <si>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</si>
  <si>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</si>
  <si>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</si>
  <si>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</si>
  <si>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</si>
  <si>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</si>
  <si>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</si>
  <si>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</si>
  <si>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</si>
  <si>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</si>
  <si>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</si>
  <si>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</si>
  <si>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</si>
  <si>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</si>
  <si>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</si>
  <si>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</si>
  <si>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</si>
  <si>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</si>
  <si>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</si>
  <si>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</si>
  <si>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</si>
  <si>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</si>
  <si>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</si>
  <si>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</si>
  <si>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</si>
  <si>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</si>
  <si>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</si>
  <si>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</si>
  <si>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</si>
  <si>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</si>
  <si>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</si>
  <si>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</si>
  <si>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</si>
  <si>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</si>
  <si>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</si>
  <si>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</si>
  <si>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</si>
  <si>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</si>
  <si>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</si>
  <si>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</si>
  <si>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</si>
  <si>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</si>
  <si>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</si>
  <si>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</si>
  <si>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</si>
  <si>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</si>
  <si>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</si>
  <si>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</si>
  <si>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</si>
  <si>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</si>
  <si>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</si>
  <si>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</si>
  <si>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</si>
  <si>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</si>
  <si>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</si>
  <si>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</si>
  <si>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</si>
  <si>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</si>
  <si>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</si>
  <si>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</si>
  <si>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</si>
  <si>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</si>
  <si>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</si>
  <si>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</si>
  <si>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</si>
  <si>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</si>
  <si>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</si>
  <si>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</si>
  <si>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</si>
  <si>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</si>
  <si>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</si>
  <si>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</si>
  <si>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</si>
  <si>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</si>
  <si>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</si>
  <si>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</si>
  <si>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</si>
  <si>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</si>
  <si>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</si>
  <si>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</si>
  <si>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</si>
  <si>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</si>
  <si>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</si>
  <si>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</si>
  <si>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</si>
  <si>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</si>
  <si>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</si>
  <si>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</si>
  <si>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</si>
  <si>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</si>
  <si>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</si>
  <si>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</si>
  <si>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</si>
  <si>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</si>
  <si>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</si>
  <si>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</si>
  <si>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</si>
  <si>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</si>
  <si>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</si>
  <si>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</si>
  <si>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</si>
  <si>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</si>
  <si>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</si>
  <si>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</si>
  <si>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</si>
  <si>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</si>
  <si>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</si>
  <si>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</si>
  <si>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</si>
  <si>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</si>
  <si>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</si>
  <si>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</si>
  <si>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</si>
  <si>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</si>
  <si>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</si>
  <si>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</si>
  <si>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</si>
  <si>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</si>
  <si>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</si>
  <si>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</si>
  <si>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</si>
  <si>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</si>
  <si>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</si>
  <si>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</si>
  <si>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</si>
  <si>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</si>
  <si>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</si>
  <si>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</si>
  <si>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</si>
  <si>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</si>
  <si>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</si>
  <si>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</si>
  <si>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</si>
  <si>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</si>
  <si>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</si>
  <si>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</si>
  <si>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</si>
  <si>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</si>
  <si>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</si>
  <si>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</si>
  <si>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</si>
  <si>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</si>
  <si>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</si>
  <si>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</si>
  <si>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</si>
  <si>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</si>
  <si>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</si>
  <si>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</si>
  <si>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</si>
  <si>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</si>
  <si>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</si>
  <si>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</si>
  <si>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</si>
  <si>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</si>
  <si>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</si>
  <si>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</si>
  <si>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</si>
  <si>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</si>
  <si>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</si>
  <si>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</si>
  <si>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</si>
  <si>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</si>
  <si>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</si>
  <si>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</si>
  <si>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</si>
  <si>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</si>
  <si>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</si>
  <si>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</si>
  <si>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</si>
  <si>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</si>
  <si>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</si>
  <si>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</si>
  <si>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</si>
  <si>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</si>
  <si>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</si>
  <si>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</si>
  <si>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</si>
  <si>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</si>
  <si>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</si>
  <si>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</si>
  <si>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</si>
  <si>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</si>
  <si>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</si>
  <si>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</si>
  <si>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</si>
  <si>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</si>
  <si>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</si>
  <si>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</si>
  <si>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</si>
  <si>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</si>
  <si>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</si>
  <si>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</si>
  <si>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</si>
  <si>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</si>
  <si>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</si>
  <si>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</si>
  <si>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</si>
  <si>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</si>
  <si>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</si>
  <si>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</si>
  <si>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</si>
  <si>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</si>
  <si>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</si>
  <si>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</si>
  <si>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</si>
  <si>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</si>
  <si>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</si>
  <si>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</si>
  <si>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</si>
  <si>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</si>
  <si>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</si>
  <si>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</si>
  <si>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</si>
  <si>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</si>
  <si>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</si>
  <si>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</si>
  <si>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</si>
  <si>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</si>
  <si>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</si>
  <si>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</si>
  <si>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</si>
  <si>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</si>
  <si>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</si>
  <si>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</si>
  <si>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</si>
  <si>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</si>
  <si>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</si>
  <si>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</si>
  <si>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</si>
  <si>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</si>
  <si>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</si>
  <si>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</si>
  <si>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</si>
  <si>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</si>
  <si>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</si>
  <si>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</si>
  <si>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</si>
  <si>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</si>
  <si>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</si>
  <si>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</si>
  <si>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</si>
  <si>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</si>
  <si>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</si>
  <si>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</si>
  <si>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</si>
  <si>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</si>
  <si>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</si>
  <si>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</si>
  <si>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</si>
  <si>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</si>
  <si>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</si>
  <si>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</si>
  <si>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</si>
  <si>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</si>
  <si>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</si>
  <si>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</si>
  <si>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</si>
  <si>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</si>
  <si>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</si>
  <si>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</si>
  <si>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</si>
  <si>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</si>
  <si>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</si>
  <si>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</si>
  <si>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</si>
  <si>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</si>
  <si>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</si>
  <si>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</si>
  <si>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</si>
  <si>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</si>
  <si>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</si>
  <si>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</si>
  <si>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</si>
  <si>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</si>
  <si>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</si>
  <si>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</si>
  <si>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</si>
  <si>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</si>
  <si>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</si>
  <si>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</si>
  <si>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</si>
  <si>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</si>
  <si>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</si>
  <si>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</si>
  <si>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</si>
  <si>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</si>
  <si>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</si>
  <si>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</si>
  <si>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</si>
  <si>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</si>
  <si>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</si>
  <si>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</si>
  <si>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</si>
  <si>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</si>
  <si>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</si>
  <si>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</si>
  <si>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</si>
  <si>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</si>
  <si>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</si>
  <si>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</si>
  <si>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</si>
  <si>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</si>
  <si>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</si>
  <si>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</si>
  <si>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</si>
  <si>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</si>
  <si>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</si>
  <si>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</si>
  <si>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</si>
  <si>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</si>
  <si>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</si>
  <si>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</si>
  <si>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</si>
  <si>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</si>
  <si>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</si>
  <si>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</si>
  <si>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</si>
  <si>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</si>
  <si>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</si>
  <si>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</si>
  <si>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</si>
  <si>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</si>
  <si>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</si>
  <si>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</si>
  <si>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</si>
  <si>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</si>
  <si>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</si>
  <si>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</si>
  <si>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</si>
  <si>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</si>
  <si>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</si>
  <si>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</si>
  <si>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</si>
  <si>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</si>
  <si>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</si>
  <si>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</si>
  <si>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</si>
  <si>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</si>
  <si>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</si>
  <si>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</si>
  <si>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</si>
  <si>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</si>
  <si>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</si>
  <si>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</si>
  <si>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</si>
  <si>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</si>
  <si>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</si>
  <si>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</si>
  <si>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</si>
  <si>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</si>
  <si>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</si>
  <si>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</si>
  <si>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</si>
  <si>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</si>
  <si>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</si>
  <si>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</si>
  <si>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</si>
  <si>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</si>
  <si>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</si>
  <si>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</si>
  <si>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</si>
  <si>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</si>
  <si>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</si>
  <si>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</si>
  <si>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</si>
  <si>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</si>
  <si>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</si>
  <si>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</si>
  <si>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</si>
  <si>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</si>
  <si>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</si>
  <si>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</si>
  <si>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</si>
  <si>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</si>
  <si>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</si>
  <si>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</si>
  <si>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</si>
  <si>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</si>
  <si>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</si>
  <si>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</si>
  <si>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</si>
  <si>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</si>
  <si>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</si>
  <si>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</si>
  <si>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</si>
  <si>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</si>
  <si>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</si>
  <si>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</si>
  <si>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</si>
  <si>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</si>
  <si>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</si>
  <si>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</si>
  <si>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</si>
  <si>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</si>
  <si>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</si>
  <si>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</si>
  <si>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</si>
  <si>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</si>
  <si>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</si>
  <si>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</si>
  <si>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</si>
  <si>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</si>
  <si>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</si>
  <si>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</si>
  <si>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</si>
  <si>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</si>
  <si>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</si>
  <si>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</si>
  <si>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</si>
  <si>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</si>
  <si>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</si>
  <si>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</si>
  <si>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</si>
  <si>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</si>
  <si>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</si>
  <si>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</si>
  <si>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</si>
  <si>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</si>
  <si>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</si>
  <si>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</si>
  <si>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</si>
  <si>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</si>
  <si>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</si>
  <si>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</si>
  <si>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</si>
  <si>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</si>
  <si>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</si>
  <si>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</si>
  <si>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</si>
  <si>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</si>
  <si>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</si>
  <si>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</si>
  <si>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</si>
  <si>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</si>
  <si>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</si>
  <si>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</si>
  <si>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</si>
  <si>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</si>
  <si>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</si>
  <si>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</si>
  <si>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</si>
  <si>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</si>
  <si>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</si>
  <si>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</si>
  <si>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</si>
  <si>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</si>
  <si>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</si>
  <si>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</si>
  <si>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</si>
  <si>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</si>
  <si>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</si>
  <si>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</si>
  <si>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</si>
  <si>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</si>
  <si>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</si>
  <si>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</si>
  <si>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</si>
  <si>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</si>
  <si>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</si>
  <si>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</si>
  <si>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</si>
  <si>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</si>
  <si>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</si>
  <si>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</si>
  <si>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</si>
  <si>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</si>
  <si>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</si>
  <si>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</si>
  <si>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</si>
  <si>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</si>
  <si>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</si>
  <si>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</si>
  <si>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</si>
  <si>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</si>
  <si>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</si>
  <si>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</si>
  <si>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</si>
  <si>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</si>
  <si>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</si>
  <si>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</si>
  <si>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</si>
  <si>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</si>
  <si>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</si>
  <si>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</si>
  <si>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</si>
  <si>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</si>
  <si>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</si>
  <si>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</si>
  <si>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</si>
  <si>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</si>
  <si>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</si>
  <si>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</si>
  <si>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</si>
  <si>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</si>
  <si>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</si>
  <si>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</si>
  <si>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</si>
  <si>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</si>
  <si>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</si>
  <si>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</si>
  <si>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</si>
  <si>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</si>
  <si>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</si>
  <si>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</si>
  <si>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</si>
  <si>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</si>
  <si>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</si>
  <si>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</si>
  <si>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</si>
  <si>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</si>
  <si>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</si>
  <si>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</si>
  <si>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</si>
  <si>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</si>
  <si>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</si>
  <si>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</si>
  <si>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</si>
  <si>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</si>
  <si>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</si>
  <si>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</si>
  <si>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</si>
  <si>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</si>
  <si>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</si>
  <si>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</si>
  <si>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</si>
  <si>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</si>
  <si>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</si>
  <si>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</si>
  <si>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</si>
  <si>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</si>
  <si>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</si>
  <si>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</si>
  <si>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</si>
  <si>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</si>
  <si>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</si>
  <si>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</si>
  <si>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</si>
  <si>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</si>
  <si>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</si>
  <si>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</si>
  <si>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</si>
  <si>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</si>
  <si>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</si>
  <si>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</si>
  <si>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</si>
  <si>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</si>
  <si>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</si>
  <si>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</si>
  <si>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</si>
  <si>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</si>
  <si>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</si>
  <si>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</si>
  <si>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</si>
  <si>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</si>
  <si>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</si>
  <si>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</si>
  <si>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</si>
  <si>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</si>
  <si>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</si>
  <si>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</si>
  <si>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</si>
  <si>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</si>
  <si>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</si>
  <si>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</si>
  <si>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</si>
  <si>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</si>
  <si>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</si>
  <si>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</si>
  <si>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</si>
  <si>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</si>
  <si>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</si>
  <si>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</si>
  <si>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</si>
  <si>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</si>
  <si>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</si>
  <si>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</si>
  <si>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</si>
  <si>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</si>
  <si>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</si>
  <si>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</si>
  <si>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</si>
  <si>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</si>
  <si>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</si>
  <si>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</si>
  <si>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</si>
  <si>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</si>
  <si>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</si>
  <si>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</si>
  <si>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</si>
  <si>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</si>
  <si>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</si>
  <si>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</si>
  <si>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</si>
  <si>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</si>
  <si>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</si>
  <si>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</si>
  <si>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</si>
  <si>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</si>
  <si>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</si>
  <si>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</si>
  <si>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</si>
  <si>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</si>
  <si>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</si>
  <si>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</si>
  <si>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</si>
  <si>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</si>
  <si>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</si>
  <si>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</si>
  <si>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</si>
  <si>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</si>
  <si>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</si>
  <si>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</si>
  <si>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</si>
  <si>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</si>
  <si>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</si>
  <si>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</si>
  <si>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</si>
  <si>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</si>
  <si>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</si>
  <si>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</si>
  <si>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</si>
  <si>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</si>
  <si>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</si>
  <si>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</si>
  <si>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</si>
  <si>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</si>
  <si>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</si>
  <si>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</si>
  <si>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</si>
  <si>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</si>
  <si>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</si>
  <si>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</si>
  <si>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</si>
  <si>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</si>
  <si>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</si>
  <si>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</si>
  <si>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</si>
  <si>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</si>
  <si>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</si>
  <si>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</si>
  <si>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</si>
  <si>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</si>
  <si>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</si>
  <si>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</si>
  <si>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</si>
  <si>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</si>
  <si>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</si>
  <si>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</si>
  <si>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</si>
  <si>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</si>
  <si>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</si>
  <si>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</si>
  <si>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</si>
  <si>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</si>
  <si>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</si>
  <si>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</si>
  <si>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</si>
  <si>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</si>
  <si>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</si>
  <si>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</si>
  <si>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</si>
  <si>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</si>
  <si>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</si>
  <si>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</si>
  <si>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</si>
  <si>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</si>
  <si>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</si>
  <si>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</si>
  <si>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</si>
  <si>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</si>
  <si>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</si>
  <si>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</si>
  <si>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</si>
  <si>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</si>
  <si>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</si>
  <si>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</si>
  <si>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</si>
  <si>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</si>
  <si>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</si>
  <si>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</si>
  <si>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</si>
  <si>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</si>
  <si>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</si>
  <si>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</si>
  <si>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</si>
  <si>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</si>
  <si>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</si>
  <si>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</si>
  <si>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</si>
  <si>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</si>
  <si>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</si>
  <si>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</si>
  <si>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</si>
  <si>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</si>
  <si>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</si>
  <si>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</si>
  <si>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</si>
  <si>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</si>
  <si>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</si>
  <si>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</si>
  <si>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</si>
  <si>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</si>
  <si>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</si>
  <si>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</si>
  <si>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</si>
  <si>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</si>
  <si>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</si>
  <si>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</si>
  <si>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</si>
  <si>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</si>
  <si>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</si>
  <si>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</si>
  <si>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</si>
  <si>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</si>
  <si>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</si>
  <si>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</si>
  <si>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</si>
  <si>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</si>
  <si>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</si>
  <si>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</si>
  <si>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</si>
  <si>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</si>
  <si>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</si>
  <si>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</si>
  <si>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</si>
  <si>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</si>
  <si>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</si>
  <si>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</si>
  <si>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</si>
  <si>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</si>
  <si>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</si>
  <si>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</si>
  <si>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</si>
  <si>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</si>
  <si>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</si>
  <si>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</si>
  <si>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</si>
  <si>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</si>
  <si>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</si>
  <si>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</si>
  <si>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</si>
  <si>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</si>
  <si>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</si>
  <si>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</si>
  <si>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</si>
  <si>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</si>
  <si>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</si>
  <si>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</si>
  <si>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</si>
  <si>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</si>
  <si>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</si>
  <si>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</si>
  <si>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</si>
  <si>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</si>
  <si>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</si>
  <si>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</si>
  <si>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</si>
  <si>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</si>
  <si>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</si>
  <si>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</si>
  <si>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</si>
  <si>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</si>
  <si>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</si>
  <si>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</si>
  <si>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</si>
  <si>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</si>
  <si>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</si>
  <si>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</si>
  <si>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</si>
  <si>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</si>
  <si>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</si>
  <si>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</si>
  <si>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</si>
  <si>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</si>
  <si>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</si>
  <si>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</si>
  <si>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</si>
  <si>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</si>
  <si>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</si>
  <si>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</si>
  <si>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</si>
  <si>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</si>
  <si>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</si>
  <si>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</si>
  <si>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</si>
  <si>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</si>
  <si>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</si>
  <si>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</si>
  <si>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</si>
  <si>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</si>
  <si>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</si>
  <si>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</si>
  <si>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</si>
  <si>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</si>
  <si>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</si>
  <si>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</si>
  <si>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</si>
  <si>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</si>
  <si>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</si>
  <si>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</si>
  <si>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</si>
  <si>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</si>
  <si>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</si>
  <si>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</si>
  <si>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</si>
  <si>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</si>
  <si>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</si>
  <si>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</si>
  <si>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</si>
  <si>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</si>
  <si>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</si>
  <si>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</si>
  <si>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</si>
  <si>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</si>
  <si>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</si>
  <si>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</si>
  <si>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</si>
  <si>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</si>
  <si>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</si>
  <si>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</si>
  <si>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</si>
  <si>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</si>
  <si>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</si>
  <si>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</si>
  <si>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</si>
  <si>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</si>
  <si>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</si>
  <si>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</si>
  <si>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</si>
  <si>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</si>
  <si>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</si>
  <si>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</si>
  <si>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</si>
  <si>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</si>
  <si>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</si>
  <si>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</si>
  <si>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</si>
  <si>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</si>
  <si>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</si>
  <si>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</si>
  <si>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</si>
  <si>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</si>
  <si>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</si>
  <si>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</si>
  <si>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</si>
  <si>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</si>
  <si>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</si>
  <si>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</si>
  <si>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</si>
  <si>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</si>
  <si>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</si>
  <si>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</si>
  <si>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</si>
  <si>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</si>
  <si>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</si>
  <si>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</si>
  <si>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</si>
  <si>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</si>
  <si>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</si>
  <si>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</si>
  <si>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</si>
  <si>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</si>
  <si>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</si>
  <si>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</si>
  <si>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</si>
  <si>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</si>
  <si>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</si>
  <si>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</si>
  <si>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</si>
  <si>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</si>
  <si>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</si>
  <si>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</si>
  <si>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</si>
  <si>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</si>
  <si>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</si>
  <si>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</si>
  <si>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</si>
  <si>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</si>
  <si>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</si>
  <si>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</si>
  <si>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</si>
  <si>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</si>
  <si>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</si>
  <si>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</si>
  <si>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</si>
  <si>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</si>
  <si>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</si>
  <si>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</si>
  <si>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</si>
  <si>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</si>
  <si>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</si>
  <si>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</si>
  <si>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</si>
  <si>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</si>
  <si>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</si>
  <si>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</si>
  <si>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</si>
  <si>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</si>
  <si>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</si>
  <si>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</si>
  <si>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</si>
  <si>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</si>
  <si>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</si>
  <si>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</si>
  <si>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</si>
  <si>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</si>
  <si>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</si>
  <si>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</si>
  <si>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</si>
  <si>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</si>
  <si>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</si>
  <si>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</si>
  <si>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</si>
  <si>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</si>
  <si>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</si>
  <si>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</si>
  <si>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</si>
  <si>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</si>
  <si>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</si>
  <si>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</si>
  <si>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</si>
  <si>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</si>
  <si>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</si>
  <si>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</si>
  <si>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</si>
  <si>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</si>
  <si>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</si>
  <si>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</si>
  <si>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</si>
  <si>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</si>
  <si>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</si>
  <si>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</si>
  <si>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</si>
  <si>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</si>
  <si>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</si>
  <si>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</si>
  <si>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</si>
  <si>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</si>
  <si>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</si>
  <si>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</si>
  <si>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</si>
  <si>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</si>
  <si>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</si>
  <si>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</si>
  <si>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</si>
  <si>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</si>
  <si>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</si>
  <si>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</si>
  <si>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</si>
  <si>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</si>
  <si>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</si>
  <si>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</si>
  <si>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</si>
  <si>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</si>
  <si>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</si>
  <si>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</si>
  <si>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</si>
  <si>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</si>
  <si>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</si>
  <si>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</si>
  <si>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</si>
  <si>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</si>
  <si>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</si>
  <si>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</si>
  <si>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</si>
  <si>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</si>
  <si>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</si>
  <si>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</si>
  <si>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</si>
  <si>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</si>
  <si>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</si>
  <si>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</si>
  <si>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</si>
  <si>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</si>
  <si>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</si>
  <si>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</si>
  <si>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</si>
  <si>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</si>
  <si>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</si>
  <si>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</si>
  <si>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</si>
  <si>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</si>
  <si>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</si>
  <si>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</si>
  <si>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</si>
  <si>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</si>
  <si>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</si>
  <si>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</si>
  <si>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</si>
  <si>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</si>
  <si>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</si>
  <si>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</si>
  <si>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</si>
  <si>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</si>
  <si>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</si>
  <si>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</si>
  <si>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</si>
  <si>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</si>
  <si>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</si>
  <si>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</si>
  <si>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</si>
  <si>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</si>
  <si>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</si>
  <si>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</si>
  <si>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</si>
  <si>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</si>
  <si>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</si>
  <si>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</si>
  <si>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</si>
  <si>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</si>
  <si>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</si>
  <si>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</si>
  <si>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</si>
  <si>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</si>
  <si>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</si>
  <si>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</si>
  <si>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</si>
  <si>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</si>
  <si>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</si>
  <si>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</si>
  <si>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</si>
  <si>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</si>
  <si>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</si>
  <si>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</si>
  <si>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</si>
  <si>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</si>
  <si>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</si>
  <si>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</si>
  <si>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</si>
  <si>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</si>
  <si>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</si>
  <si>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</si>
  <si>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</si>
  <si>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</si>
  <si>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</si>
  <si>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</si>
  <si>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</si>
  <si>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</si>
  <si>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</si>
  <si>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</si>
  <si>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</si>
  <si>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</si>
  <si>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</si>
  <si>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</si>
  <si>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</si>
  <si>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</si>
  <si>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</si>
  <si>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</si>
  <si>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</si>
  <si>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</si>
  <si>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</si>
  <si>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</si>
  <si>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</si>
  <si>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</si>
  <si>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</si>
  <si>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</si>
  <si>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</si>
  <si>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</si>
  <si>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</si>
  <si>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</si>
  <si>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</si>
  <si>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</si>
  <si>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</si>
  <si>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</si>
  <si>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</si>
  <si>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</si>
  <si>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</si>
  <si>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</si>
  <si>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</si>
  <si>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</si>
  <si>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</si>
  <si>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</si>
  <si>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</si>
  <si>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</si>
  <si>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</si>
  <si>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</si>
  <si>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</si>
  <si>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</si>
  <si>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</si>
  <si>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</si>
  <si>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</si>
  <si>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</si>
  <si>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</si>
  <si>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</si>
  <si>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</si>
  <si>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</si>
  <si>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</si>
  <si>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</si>
  <si>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</si>
  <si>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</si>
  <si>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</si>
  <si>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</si>
  <si>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</si>
  <si>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</si>
  <si>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</si>
  <si>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</si>
  <si>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</si>
  <si>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</si>
  <si>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</si>
  <si>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</si>
  <si>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</si>
  <si>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</si>
  <si>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</si>
  <si>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</si>
  <si>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</si>
  <si>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</si>
  <si>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</si>
  <si>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</si>
  <si>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</si>
  <si>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</si>
  <si>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</si>
  <si>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</si>
  <si>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</si>
  <si>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</si>
  <si>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</si>
  <si>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</si>
  <si>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</si>
  <si>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</si>
  <si>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</si>
  <si>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</si>
  <si>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</si>
  <si>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</si>
  <si>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</si>
  <si>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</si>
  <si>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</si>
  <si>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</si>
  <si>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</si>
  <si>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</si>
  <si>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</si>
  <si>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</si>
  <si>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</si>
  <si>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</si>
  <si>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</si>
  <si>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</si>
  <si>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</si>
  <si>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</si>
  <si>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</si>
  <si>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</si>
  <si>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</si>
  <si>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</si>
  <si>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</si>
  <si>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</si>
  <si>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</si>
  <si>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</si>
  <si>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</si>
  <si>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</si>
  <si>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</si>
  <si>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</si>
  <si>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</si>
  <si>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</si>
  <si>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</si>
  <si>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</si>
  <si>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</si>
  <si>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</si>
  <si>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</si>
  <si>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</si>
  <si>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</si>
  <si>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</si>
  <si>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</si>
  <si>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</si>
  <si>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</si>
  <si>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</si>
  <si>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</si>
  <si>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</si>
  <si>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</si>
  <si>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</si>
  <si>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</si>
  <si>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</si>
  <si>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</si>
  <si>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</si>
  <si>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</si>
  <si>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</si>
  <si>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</si>
  <si>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</si>
  <si>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</si>
  <si>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</si>
  <si>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</si>
  <si>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</si>
  <si>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</si>
  <si>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</si>
  <si>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</si>
  <si>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</si>
  <si>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</si>
  <si>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</si>
  <si>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</si>
  <si>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</si>
  <si>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</si>
  <si>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</si>
  <si>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</si>
  <si>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</si>
  <si>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</si>
  <si>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</si>
  <si>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</si>
  <si>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</si>
  <si>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</si>
  <si>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</si>
  <si>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</si>
  <si>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</si>
  <si>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</si>
  <si>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</si>
  <si>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</si>
  <si>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</si>
  <si>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</si>
  <si>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</si>
  <si>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</si>
  <si>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</si>
  <si>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</si>
  <si>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</si>
  <si>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</si>
  <si>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</si>
  <si>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</si>
  <si>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</si>
  <si>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</si>
  <si>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</si>
  <si>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</si>
  <si>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</si>
  <si>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</si>
  <si>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</si>
  <si>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</si>
  <si>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</si>
  <si>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</si>
  <si>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</si>
  <si>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</si>
  <si>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</si>
  <si>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</si>
  <si>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</si>
  <si>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</si>
  <si>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</si>
  <si>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</si>
  <si>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</si>
  <si>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</si>
  <si>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</si>
  <si>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</si>
  <si>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</si>
  <si>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</si>
  <si>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</si>
  <si>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</si>
  <si>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</si>
  <si>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</si>
  <si>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</si>
  <si>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</si>
  <si>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</si>
  <si>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</si>
  <si>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</si>
  <si>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</si>
  <si>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</si>
  <si>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</si>
  <si>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</si>
  <si>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</si>
  <si>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</si>
  <si>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</si>
  <si>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</si>
  <si>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</si>
  <si>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</si>
  <si>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</si>
  <si>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</si>
  <si>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</si>
  <si>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</si>
  <si>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</si>
  <si>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</si>
  <si>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</si>
  <si>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</si>
  <si>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</si>
  <si>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</si>
  <si>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</si>
  <si>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</si>
  <si>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</si>
  <si>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</si>
  <si>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</si>
  <si>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</si>
  <si>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</si>
  <si>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</si>
  <si>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</si>
  <si>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</si>
  <si>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</si>
  <si>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</si>
  <si>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</si>
  <si>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</si>
  <si>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</si>
  <si>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</si>
  <si>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</si>
  <si>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</si>
  <si>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</si>
  <si>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</si>
  <si>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</si>
  <si>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</si>
  <si>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</si>
  <si>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</si>
  <si>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</si>
  <si>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</si>
  <si>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</si>
  <si>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</si>
  <si>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</si>
  <si>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</si>
  <si>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</si>
  <si>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</si>
  <si>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</si>
  <si>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</si>
  <si>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</si>
  <si>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</si>
  <si>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</si>
  <si>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</si>
  <si>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</si>
  <si>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</si>
  <si>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</si>
  <si>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</si>
  <si>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</si>
  <si>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</si>
  <si>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</si>
  <si>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</si>
  <si>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</si>
  <si>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</si>
  <si>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</si>
  <si>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</si>
  <si>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</si>
  <si>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</si>
  <si>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</si>
  <si>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</si>
  <si>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</si>
  <si>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</si>
  <si>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</si>
  <si>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</si>
  <si>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</si>
  <si>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</si>
  <si>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</si>
  <si>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</si>
  <si>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</si>
  <si>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</si>
  <si>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</si>
  <si>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</si>
  <si>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</si>
  <si>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</si>
  <si>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</si>
  <si>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</si>
  <si>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</si>
  <si>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</si>
  <si>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</si>
  <si>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</si>
  <si>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</si>
  <si>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</si>
  <si>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</si>
  <si>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</si>
  <si>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</si>
  <si>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</si>
  <si>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</si>
  <si>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</si>
  <si>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</si>
  <si>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</si>
  <si>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</si>
  <si>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</si>
  <si>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</si>
  <si>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</si>
  <si>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</si>
  <si>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</si>
  <si>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</si>
  <si>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</si>
  <si>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</si>
  <si>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</si>
  <si>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</si>
  <si>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</si>
  <si>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</si>
  <si>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</si>
  <si>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</si>
  <si>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</si>
  <si>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</si>
  <si>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</si>
  <si>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</si>
  <si>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</si>
  <si>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</si>
  <si>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</si>
  <si>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</si>
  <si>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</si>
  <si>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</si>
  <si>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</si>
  <si>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</si>
  <si>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</si>
  <si>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</si>
  <si>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</si>
  <si>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</si>
  <si>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</si>
  <si>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</si>
  <si>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</si>
  <si>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</si>
  <si>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</si>
  <si>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</si>
  <si>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</si>
  <si>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</si>
  <si>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</si>
  <si>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</si>
  <si>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</si>
  <si>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</si>
  <si>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</si>
  <si>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</si>
  <si>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</si>
  <si>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</si>
  <si>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</si>
  <si>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</si>
  <si>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</si>
  <si>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</si>
  <si>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</si>
  <si>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</si>
  <si>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</si>
  <si>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</si>
  <si>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</si>
  <si>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</si>
  <si>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</si>
  <si>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</si>
  <si>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</si>
  <si>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</si>
  <si>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</si>
  <si>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</si>
  <si>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</si>
  <si>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</si>
  <si>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</si>
  <si>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</si>
  <si>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</si>
  <si>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</si>
  <si>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</si>
  <si>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</si>
  <si>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</si>
  <si>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</si>
  <si>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</si>
  <si>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</si>
  <si>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</si>
  <si>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</si>
  <si>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</si>
  <si>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</si>
  <si>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</si>
  <si>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</si>
  <si>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</si>
  <si>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</si>
  <si>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</si>
  <si>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</si>
  <si>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</si>
  <si>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</si>
  <si>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</si>
  <si>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</si>
  <si>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</si>
  <si>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</si>
  <si>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</si>
  <si>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</si>
  <si>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</si>
  <si>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</si>
  <si>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</si>
  <si>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</si>
  <si>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</si>
  <si>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</si>
  <si>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</si>
  <si>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</si>
  <si>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</si>
  <si>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</si>
  <si>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</si>
  <si>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</si>
  <si>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</si>
  <si>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</si>
  <si>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</si>
  <si>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</si>
  <si>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</si>
  <si>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</si>
  <si>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</si>
  <si>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</si>
  <si>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</si>
  <si>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</si>
  <si>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</si>
  <si>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</si>
  <si>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</si>
  <si>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</si>
  <si>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</si>
  <si>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</si>
  <si>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</si>
  <si>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</si>
  <si>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</si>
  <si>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</si>
  <si>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</si>
  <si>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</si>
  <si>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</si>
  <si>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</si>
  <si>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</si>
  <si>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</si>
  <si>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</si>
  <si>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</si>
  <si>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</si>
  <si>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</si>
  <si>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</si>
  <si>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</si>
  <si>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</si>
  <si>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</si>
  <si>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</si>
  <si>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</si>
  <si>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</si>
  <si>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</si>
  <si>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</si>
  <si>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</si>
  <si>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</si>
  <si>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</si>
  <si>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</si>
  <si>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</si>
  <si>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</si>
  <si>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</si>
  <si>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</si>
  <si>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</si>
  <si>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</si>
  <si>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</si>
  <si>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</si>
  <si>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</si>
  <si>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</si>
  <si>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</si>
  <si>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</si>
  <si>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</si>
  <si>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</si>
  <si>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</si>
  <si>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</si>
  <si>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</si>
  <si>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</si>
  <si>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</si>
  <si>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</si>
  <si>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</si>
  <si>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</si>
  <si>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</si>
  <si>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</si>
  <si>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</si>
  <si>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</si>
  <si>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</si>
  <si>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</si>
  <si>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</si>
  <si>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</si>
  <si>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</si>
  <si>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</si>
  <si>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</si>
  <si>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</si>
  <si>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</si>
  <si>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</si>
  <si>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</si>
  <si>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</si>
  <si>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</si>
  <si>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</si>
  <si>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</si>
  <si>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</si>
  <si>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</si>
  <si>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</si>
  <si>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</si>
  <si>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</si>
  <si>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</si>
  <si>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</si>
  <si>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</si>
  <si>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</si>
  <si>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</si>
  <si>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</si>
  <si>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</si>
  <si>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</si>
  <si>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</si>
  <si>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</si>
  <si>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</si>
  <si>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</si>
  <si>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</si>
  <si>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</si>
  <si>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</si>
  <si>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</si>
  <si>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</si>
  <si>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</si>
  <si>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</si>
  <si>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</si>
  <si>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</si>
  <si>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</si>
  <si>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</si>
  <si>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</si>
  <si>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</si>
  <si>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</si>
  <si>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</si>
  <si>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</si>
  <si>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</si>
  <si>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</si>
  <si>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</si>
  <si>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</si>
  <si>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</si>
  <si>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</si>
  <si>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</si>
  <si>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</si>
  <si>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</si>
  <si>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</si>
  <si>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</si>
  <si>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</si>
  <si>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</si>
  <si>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</si>
  <si>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</si>
  <si>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</si>
  <si>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</si>
  <si>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</si>
  <si>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</si>
  <si>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</si>
  <si>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</si>
  <si>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</si>
  <si>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</si>
  <si>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</si>
  <si>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</si>
  <si>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</si>
  <si>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</si>
  <si>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</si>
  <si>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</si>
  <si>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</si>
  <si>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</si>
  <si>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</si>
  <si>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</si>
  <si>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</si>
  <si>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</si>
  <si>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</si>
  <si>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</si>
  <si>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</si>
  <si>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</si>
  <si>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</si>
  <si>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</si>
  <si>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</si>
  <si>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</si>
  <si>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</si>
  <si>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</si>
  <si>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</si>
  <si>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</si>
  <si>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</si>
  <si>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</si>
  <si>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</si>
  <si>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</si>
  <si>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</si>
  <si>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</si>
  <si>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</si>
  <si>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</si>
  <si>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</si>
  <si>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</si>
  <si>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</si>
  <si>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</si>
  <si>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</si>
  <si>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</si>
  <si>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</si>
  <si>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</si>
  <si>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</si>
  <si>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</si>
  <si>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</si>
  <si>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</si>
  <si>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</si>
  <si>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</si>
  <si>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</si>
  <si>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</si>
  <si>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</si>
  <si>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</si>
  <si>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</si>
  <si>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</si>
  <si>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</si>
  <si>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</si>
  <si>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</si>
  <si>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</si>
  <si>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</si>
  <si>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</si>
  <si>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</si>
  <si>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</si>
  <si>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</si>
  <si>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</si>
  <si>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</si>
  <si>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</si>
  <si>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</si>
  <si>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</si>
  <si>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</si>
  <si>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</si>
  <si>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</si>
  <si>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</si>
  <si>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</si>
  <si>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</si>
  <si>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</si>
  <si>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</si>
  <si>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</si>
  <si>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</si>
  <si>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</si>
  <si>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</si>
  <si>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</si>
  <si>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</si>
  <si>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</si>
  <si>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</si>
  <si>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</si>
  <si>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</si>
  <si>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</si>
  <si>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</si>
  <si>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</si>
  <si>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</si>
  <si>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</si>
  <si>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</si>
  <si>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</si>
  <si>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</si>
  <si>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</si>
  <si>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</si>
  <si>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</si>
  <si>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</si>
  <si>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</si>
  <si>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</si>
  <si>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</si>
  <si>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</si>
  <si>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</si>
  <si>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</si>
  <si>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</si>
  <si>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</si>
  <si>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</si>
  <si>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</si>
  <si>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</si>
  <si>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</si>
  <si>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</si>
  <si>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</si>
  <si>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</si>
  <si>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</si>
  <si>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</si>
  <si>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</si>
  <si>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</si>
  <si>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</si>
  <si>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</si>
  <si>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</si>
  <si>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</si>
  <si>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</si>
  <si>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</si>
  <si>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</si>
  <si>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</si>
  <si>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</si>
  <si>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</si>
  <si>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</si>
  <si>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</si>
  <si>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</si>
  <si>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</si>
  <si>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</si>
  <si>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</si>
  <si>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</si>
  <si>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</si>
  <si>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</si>
  <si>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</si>
  <si>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</si>
  <si>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</si>
  <si>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</si>
  <si>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</si>
  <si>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</si>
  <si>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</si>
  <si>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</si>
  <si>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</si>
  <si>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</si>
  <si>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</si>
  <si>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</si>
  <si>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</si>
  <si>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</si>
  <si>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</si>
  <si>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</si>
  <si>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</si>
  <si>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</si>
  <si>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</si>
  <si>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</si>
  <si>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</si>
  <si>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</si>
  <si>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</si>
  <si>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</si>
  <si>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</si>
  <si>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</si>
  <si>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</si>
  <si>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</si>
  <si>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</si>
  <si>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</si>
  <si>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</si>
  <si>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</si>
  <si>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</si>
  <si>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</si>
  <si>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</si>
  <si>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</si>
  <si>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</si>
  <si>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</si>
  <si>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</si>
  <si>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</si>
  <si>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</si>
  <si>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</si>
  <si>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</si>
  <si>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</si>
  <si>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</si>
  <si>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</si>
  <si>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</si>
  <si>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</si>
  <si>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</si>
  <si>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</si>
  <si>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</si>
  <si>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</si>
  <si>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</si>
  <si>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</si>
  <si>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</si>
  <si>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</si>
  <si>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</si>
  <si>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</si>
  <si>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</si>
  <si>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</si>
  <si>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</si>
  <si>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</si>
  <si>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</si>
  <si>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</si>
  <si>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</si>
  <si>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</si>
  <si>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</si>
  <si>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</si>
  <si>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</si>
  <si>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</si>
  <si>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</si>
  <si>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</si>
  <si>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</si>
  <si>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</si>
  <si>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</si>
  <si>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</si>
  <si>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</si>
  <si>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</si>
  <si>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</si>
  <si>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</si>
  <si>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</si>
  <si>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</si>
  <si>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</si>
  <si>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</si>
  <si>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</si>
  <si>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</si>
  <si>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</si>
  <si>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</si>
  <si>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</si>
  <si>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</si>
  <si>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</si>
  <si>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</si>
  <si>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</si>
  <si>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</si>
  <si>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</si>
  <si>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</si>
  <si>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</si>
  <si>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</si>
  <si>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</si>
  <si>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</si>
  <si>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</si>
  <si>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</si>
  <si>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</si>
  <si>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</si>
  <si>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</si>
  <si>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</si>
  <si>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</si>
  <si>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</si>
  <si>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</si>
  <si>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</si>
  <si>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</si>
  <si>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</si>
  <si>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</si>
  <si>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</si>
  <si>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</si>
  <si>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</si>
  <si>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</si>
  <si>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</si>
  <si>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</si>
  <si>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</si>
  <si>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</si>
  <si>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</si>
  <si>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</si>
  <si>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</si>
  <si>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</si>
  <si>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</si>
  <si>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</si>
  <si>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</si>
  <si>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</si>
  <si>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</si>
  <si>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</si>
  <si>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</si>
  <si>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</si>
  <si>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</si>
  <si>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</si>
  <si>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</si>
  <si>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</si>
  <si>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</si>
  <si>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</si>
  <si>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</si>
  <si>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</si>
  <si>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</si>
  <si>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</si>
  <si>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</si>
  <si>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</si>
  <si>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</si>
  <si>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</si>
  <si>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</si>
  <si>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</si>
  <si>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</si>
  <si>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</si>
  <si>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</si>
  <si>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</si>
  <si>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</si>
  <si>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</si>
  <si>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</si>
  <si>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</si>
  <si>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</si>
  <si>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</si>
  <si>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</si>
  <si>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</si>
  <si>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</si>
  <si>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</si>
  <si>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</si>
  <si>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</si>
  <si>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</si>
  <si>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</si>
  <si>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</si>
  <si>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</si>
  <si>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</si>
  <si>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</si>
  <si>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</si>
  <si>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</si>
  <si>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</si>
  <si>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</si>
  <si>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</si>
  <si>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</si>
  <si>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</si>
  <si>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</si>
  <si>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</si>
  <si>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</si>
  <si>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</si>
  <si>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</si>
  <si>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</si>
  <si>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</si>
  <si>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</si>
  <si>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</si>
  <si>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</si>
  <si>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</si>
  <si>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</si>
  <si>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</si>
  <si>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</si>
  <si>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</si>
  <si>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</si>
  <si>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</si>
  <si>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</si>
  <si>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</si>
  <si>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</si>
  <si>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</si>
  <si>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</si>
  <si>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</si>
  <si>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</si>
  <si>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</si>
  <si>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</si>
  <si>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</si>
  <si>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</si>
  <si>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</si>
  <si>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</si>
  <si>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</si>
  <si>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</si>
  <si>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</si>
  <si>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</si>
  <si>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</si>
  <si>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</si>
  <si>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</si>
  <si>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</si>
  <si>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</si>
  <si>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</si>
  <si>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</si>
  <si>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</si>
  <si>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</si>
  <si>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</si>
  <si>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</si>
  <si>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</si>
  <si>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</si>
  <si>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</si>
  <si>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</si>
  <si>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</si>
  <si>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</si>
  <si>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</si>
  <si>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</si>
  <si>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</si>
  <si>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</si>
  <si>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</si>
  <si>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</si>
  <si>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</si>
  <si>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</si>
  <si>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</si>
  <si>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</si>
  <si>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</si>
  <si>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</si>
  <si>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</si>
  <si>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</si>
  <si>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</si>
  <si>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</si>
  <si>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</si>
  <si>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</si>
  <si>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</si>
  <si>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</si>
  <si>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</si>
  <si>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</si>
  <si>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</si>
  <si>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</si>
  <si>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</si>
  <si>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</si>
  <si>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</si>
  <si>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</si>
  <si>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</si>
  <si>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</si>
  <si>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</si>
  <si>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</si>
  <si>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</si>
  <si>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</si>
  <si>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</si>
  <si>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</si>
  <si>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</si>
  <si>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</si>
  <si>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</si>
  <si>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</si>
  <si>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</si>
  <si>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</si>
  <si>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</si>
  <si>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</si>
  <si>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</si>
  <si>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</si>
  <si>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</si>
  <si>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</si>
  <si>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</si>
  <si>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</si>
  <si>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</si>
  <si>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</si>
  <si>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</si>
  <si>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</si>
  <si>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</si>
  <si>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</si>
  <si>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</si>
  <si>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</si>
  <si>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</si>
  <si>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</si>
  <si>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</si>
  <si>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</si>
  <si>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</si>
  <si>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</si>
  <si>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</si>
  <si>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</si>
  <si>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</si>
  <si>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</si>
  <si>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</si>
  <si>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</si>
  <si>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</si>
  <si>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</si>
  <si>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</si>
  <si>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</si>
  <si>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</si>
  <si>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</si>
  <si>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</si>
  <si>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</si>
  <si>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</si>
  <si>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</si>
  <si>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</si>
  <si>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</si>
  <si>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</si>
  <si>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</si>
  <si>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</si>
  <si>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</si>
  <si>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</si>
  <si>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</si>
  <si>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</si>
  <si>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</si>
  <si>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</si>
  <si>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</si>
  <si>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</si>
  <si>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</si>
  <si>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</si>
  <si>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</si>
  <si>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</si>
  <si>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</si>
  <si>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</si>
  <si>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</si>
  <si>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</si>
  <si>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</si>
  <si>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</si>
  <si>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</si>
  <si>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</si>
  <si>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</si>
  <si>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</si>
  <si>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</si>
  <si>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</si>
  <si>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</si>
  <si>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</si>
  <si>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</si>
  <si>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</si>
  <si>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</si>
  <si>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</si>
  <si>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</si>
  <si>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</si>
  <si>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</si>
  <si>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</si>
  <si>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</si>
  <si>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</si>
  <si>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</si>
  <si>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</si>
  <si>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</si>
  <si>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</si>
  <si>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</si>
  <si>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</si>
  <si>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</si>
  <si>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</si>
  <si>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</si>
  <si>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</si>
  <si>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</si>
  <si>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</si>
  <si>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</si>
  <si>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</si>
  <si>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</si>
  <si>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</si>
  <si>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</si>
  <si>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</si>
  <si>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</si>
  <si>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</si>
  <si>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</si>
  <si>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</si>
  <si>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</si>
  <si>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</si>
  <si>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</si>
  <si>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</si>
  <si>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</si>
  <si>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</si>
  <si>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</si>
  <si>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</si>
  <si>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</si>
  <si>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</si>
  <si>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</si>
  <si>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</si>
  <si>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</si>
  <si>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</si>
  <si>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</si>
  <si>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</si>
  <si>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</si>
  <si>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</si>
  <si>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</si>
  <si>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</si>
  <si>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</si>
  <si>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</si>
  <si>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</si>
  <si>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</si>
  <si>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</si>
  <si>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</si>
  <si>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</si>
  <si>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</si>
  <si>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</si>
  <si>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</si>
  <si>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</si>
  <si>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</si>
  <si>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</si>
  <si>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</si>
  <si>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</si>
  <si>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</si>
  <si>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</si>
  <si>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</si>
  <si>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</si>
  <si>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</si>
  <si>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</si>
  <si>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</si>
  <si>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</si>
  <si>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</si>
  <si>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</si>
  <si>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</si>
  <si>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</si>
  <si>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</si>
  <si>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</si>
  <si>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</si>
  <si>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</si>
  <si>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</si>
  <si>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</si>
  <si>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</si>
  <si>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</si>
  <si>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</si>
  <si>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</si>
  <si>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</si>
  <si>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</si>
  <si>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</si>
  <si>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</si>
  <si>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</si>
  <si>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</si>
  <si>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</si>
  <si>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</si>
  <si>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</si>
  <si>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</si>
  <si>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</si>
  <si>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</si>
  <si>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</si>
  <si>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</si>
  <si>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</si>
  <si>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</si>
  <si>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</si>
  <si>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</si>
  <si>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</si>
  <si>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</si>
  <si>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</si>
  <si>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</si>
  <si>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</si>
  <si>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</si>
  <si>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</si>
  <si>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</si>
  <si>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</si>
  <si>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</si>
  <si>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</si>
  <si>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</si>
  <si>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</si>
  <si>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</si>
  <si>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</si>
  <si>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</si>
  <si>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</si>
  <si>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</si>
  <si>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</si>
  <si>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</si>
  <si>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</si>
  <si>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</si>
  <si>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</si>
  <si>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</si>
  <si>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</si>
  <si>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</si>
  <si>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</si>
  <si>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</si>
  <si>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</si>
  <si>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</si>
  <si>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</si>
  <si>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</si>
  <si>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</si>
  <si>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</si>
  <si>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</si>
  <si>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</si>
  <si>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</si>
  <si>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</si>
  <si>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</si>
  <si>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</si>
  <si>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</si>
  <si>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</si>
  <si>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</si>
  <si>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</si>
  <si>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</si>
  <si>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</si>
  <si>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</si>
  <si>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</si>
  <si>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</si>
  <si>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</si>
  <si>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</si>
  <si>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</si>
  <si>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</si>
  <si>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</si>
  <si>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</si>
  <si>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</si>
  <si>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</si>
  <si>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</si>
  <si>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</si>
  <si>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</si>
  <si>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</si>
  <si>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</si>
  <si>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</si>
  <si>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</si>
  <si>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</si>
  <si>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</si>
  <si>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</si>
  <si>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</si>
  <si>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</si>
  <si>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</si>
  <si>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</si>
  <si>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</si>
  <si>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</si>
  <si>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</si>
  <si>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</si>
  <si>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</si>
  <si>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</si>
  <si>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</si>
  <si>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</si>
  <si>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</si>
  <si>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</si>
  <si>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</si>
  <si>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</si>
  <si>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</si>
  <si>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</si>
  <si>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</si>
  <si>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</si>
  <si>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</si>
  <si>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</si>
  <si>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</si>
  <si>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</si>
  <si>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</si>
  <si>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</si>
  <si>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</si>
  <si>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</si>
  <si>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</si>
  <si>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</si>
  <si>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</si>
  <si>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</si>
  <si>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</si>
  <si>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</si>
  <si>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</si>
  <si>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</si>
  <si>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</si>
  <si>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</si>
  <si>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</si>
  <si>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</si>
  <si>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</si>
  <si>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</si>
  <si>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</si>
  <si>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</si>
  <si>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</si>
  <si>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</si>
  <si>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</si>
  <si>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</si>
  <si>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</si>
  <si>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</si>
  <si>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</si>
  <si>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</si>
  <si>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</si>
  <si>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</si>
  <si>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</si>
  <si>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</si>
  <si>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</si>
  <si>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</si>
  <si>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</si>
  <si>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</si>
  <si>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</si>
  <si>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</si>
  <si>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</si>
  <si>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</si>
  <si>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</si>
  <si>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</si>
  <si>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</si>
  <si>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</si>
  <si>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</si>
  <si>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</si>
  <si>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</si>
  <si>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</si>
  <si>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</si>
  <si>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</si>
  <si>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</si>
  <si>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</si>
  <si>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</si>
  <si>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</si>
  <si>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</si>
  <si>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</si>
  <si>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</si>
  <si>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</si>
  <si>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</si>
  <si>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</si>
  <si>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</si>
  <si>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</si>
  <si>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</si>
  <si>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</si>
  <si>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</si>
  <si>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</si>
  <si>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</si>
  <si>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</si>
  <si>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</si>
  <si>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</si>
  <si>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</si>
  <si>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</si>
  <si>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</si>
  <si>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</si>
  <si>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</si>
  <si>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</si>
  <si>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</si>
  <si>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</si>
  <si>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</si>
  <si>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</si>
  <si>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</si>
  <si>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</si>
  <si>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</si>
  <si>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</si>
  <si>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</si>
  <si>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</si>
  <si>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</si>
  <si>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</si>
  <si>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</si>
  <si>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</si>
  <si>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</si>
  <si>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</si>
  <si>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</si>
  <si>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</si>
  <si>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</si>
  <si>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</si>
  <si>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</si>
  <si>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</si>
  <si>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</si>
  <si>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</si>
  <si>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</si>
  <si>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</si>
  <si>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</si>
  <si>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</si>
  <si>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</si>
  <si>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</si>
  <si>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</si>
  <si>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</si>
  <si>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</si>
  <si>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</si>
  <si>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</si>
  <si>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</si>
  <si>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</si>
  <si>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</si>
  <si>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</si>
  <si>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</si>
  <si>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</si>
  <si>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</si>
  <si>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</si>
  <si>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</si>
  <si>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</si>
  <si>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</si>
  <si>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</si>
  <si>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</si>
  <si>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</si>
  <si>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</si>
  <si>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</si>
  <si>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</si>
  <si>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</si>
  <si>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</si>
  <si>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</si>
  <si>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</si>
  <si>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</si>
  <si>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</si>
  <si>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</si>
  <si>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</si>
  <si>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</si>
  <si>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</si>
  <si>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</si>
  <si>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</si>
  <si>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</si>
  <si>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</si>
  <si>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</si>
  <si>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</si>
  <si>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</si>
  <si>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</si>
  <si>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</si>
  <si>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</si>
  <si>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</si>
  <si>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</si>
  <si>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</si>
  <si>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</si>
  <si>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</si>
  <si>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</si>
  <si>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</si>
  <si>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</si>
  <si>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</si>
  <si>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</si>
  <si>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</si>
  <si>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</si>
  <si>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</si>
  <si>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</si>
  <si>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</si>
  <si>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</si>
  <si>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</si>
  <si>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</si>
  <si>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</si>
  <si>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</si>
  <si>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</si>
  <si>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</si>
  <si>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</si>
  <si>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</si>
  <si>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</si>
  <si>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</si>
  <si>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</si>
  <si>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</si>
  <si>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</si>
  <si>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</si>
  <si>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</si>
  <si>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</si>
  <si>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</si>
  <si>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</si>
  <si>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</si>
  <si>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</si>
  <si>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</si>
  <si>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</si>
  <si>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</si>
  <si>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</si>
  <si>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</si>
  <si>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</si>
  <si>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</si>
  <si>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</si>
  <si>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</si>
  <si>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</si>
  <si>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</si>
  <si>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</si>
  <si>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</si>
  <si>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</si>
  <si>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</si>
  <si>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</si>
  <si>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</si>
  <si>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</si>
  <si>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</si>
  <si>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</si>
  <si>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</si>
  <si>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</si>
  <si>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</si>
  <si>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</si>
  <si>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</si>
  <si>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</si>
  <si>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</si>
  <si>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</si>
  <si>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</si>
  <si>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</si>
  <si>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</si>
  <si>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</si>
  <si>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</si>
  <si>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</si>
  <si>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</si>
  <si>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</si>
  <si>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</si>
  <si>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</si>
  <si>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</si>
  <si>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</si>
  <si>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</si>
  <si>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</si>
  <si>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</si>
  <si>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</si>
  <si>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</si>
  <si>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</si>
  <si>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</si>
  <si>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</si>
  <si>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</si>
  <si>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</si>
  <si>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</si>
  <si>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</si>
  <si>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</si>
  <si>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</si>
  <si>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</si>
  <si>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</si>
  <si>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</si>
  <si>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</si>
  <si>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</si>
  <si>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</si>
  <si>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</si>
  <si>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</si>
  <si>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</si>
  <si>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</si>
  <si>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</si>
  <si>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</si>
  <si>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</si>
  <si>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</si>
  <si>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</si>
  <si>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</si>
  <si>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</si>
  <si>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</si>
  <si>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</si>
  <si>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</si>
  <si>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</si>
  <si>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</si>
  <si>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</si>
  <si>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</si>
  <si>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</si>
  <si>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</si>
  <si>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</si>
  <si>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</si>
  <si>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</si>
  <si>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</si>
  <si>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</si>
  <si>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</si>
  <si>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</si>
  <si>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</si>
  <si>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</si>
  <si>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</si>
  <si>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</si>
  <si>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</si>
  <si>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</si>
  <si>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</si>
  <si>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</si>
  <si>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</si>
  <si>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</si>
  <si>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</si>
  <si>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</si>
  <si>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</si>
  <si>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</si>
  <si>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</si>
  <si>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</si>
  <si>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</si>
  <si>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</si>
  <si>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</si>
  <si>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</si>
  <si>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</si>
  <si>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</si>
  <si>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</si>
  <si>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</si>
  <si>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</si>
  <si>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</si>
  <si>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</si>
  <si>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</si>
  <si>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</si>
  <si>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</si>
  <si>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</si>
  <si>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</si>
  <si>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</si>
  <si>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</si>
  <si>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</si>
  <si>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</si>
  <si>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</si>
  <si>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</si>
  <si>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</si>
  <si>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</si>
  <si>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</si>
  <si>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</si>
  <si>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</si>
  <si>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</si>
  <si>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</si>
  <si>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</si>
  <si>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</si>
  <si>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</si>
  <si>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</si>
  <si>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</si>
  <si>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</si>
  <si>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</si>
  <si>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</si>
  <si>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</si>
  <si>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</si>
  <si>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</si>
  <si>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</si>
  <si>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</si>
  <si>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</si>
  <si>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</si>
  <si>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</si>
  <si>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</si>
  <si>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</si>
  <si>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</si>
  <si>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</si>
  <si>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</si>
  <si>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</si>
  <si>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</si>
  <si>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</si>
  <si>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</si>
  <si>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</si>
  <si>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</si>
  <si>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</si>
  <si>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</si>
  <si>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</si>
  <si>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</si>
  <si>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</si>
  <si>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</si>
  <si>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</si>
  <si>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</si>
  <si>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</si>
  <si>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</si>
  <si>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</si>
  <si>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</si>
  <si>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</si>
  <si>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</si>
  <si>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</si>
  <si>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</si>
  <si>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</si>
  <si>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</si>
  <si>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</si>
  <si>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</si>
  <si>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</si>
  <si>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</si>
  <si>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</si>
  <si>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</si>
  <si>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</si>
  <si>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</si>
  <si>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</si>
  <si>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</si>
  <si>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</si>
  <si>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</si>
  <si>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</si>
  <si>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</si>
  <si>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</si>
  <si>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</si>
  <si>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</si>
  <si>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</si>
  <si>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</si>
  <si>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</si>
  <si>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</si>
  <si>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</si>
  <si>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</si>
  <si>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</si>
  <si>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</si>
  <si>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</si>
  <si>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</si>
  <si>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</si>
  <si>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</si>
  <si>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</si>
  <si>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</si>
  <si>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</si>
  <si>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</si>
  <si>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</si>
  <si>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</si>
  <si>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</si>
  <si>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</si>
  <si>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</si>
  <si>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</si>
  <si>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</si>
  <si>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</si>
  <si>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</si>
  <si>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</si>
  <si>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</si>
  <si>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</si>
  <si>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</si>
  <si>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</si>
  <si>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</si>
  <si>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</si>
  <si>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</si>
  <si>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</si>
  <si>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</si>
  <si>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</si>
  <si>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</si>
  <si>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</si>
  <si>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</si>
  <si>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</si>
  <si>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</si>
  <si>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</si>
  <si>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</si>
  <si>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</si>
  <si>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</si>
  <si>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</si>
  <si>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</si>
  <si>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</si>
  <si>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</si>
  <si>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</si>
  <si>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</si>
  <si>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</si>
  <si>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</si>
  <si>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</si>
  <si>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</si>
  <si>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</si>
  <si>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</si>
  <si>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</si>
  <si>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</si>
  <si>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</si>
  <si>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</si>
  <si>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</si>
  <si>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</si>
  <si>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</si>
  <si>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</si>
  <si>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</si>
  <si>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</si>
  <si>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</si>
  <si>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</si>
  <si>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</si>
  <si>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</si>
  <si>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</si>
  <si>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</si>
  <si>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</si>
  <si>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</si>
  <si>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</si>
  <si>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</si>
  <si>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</si>
  <si>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</si>
  <si>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</si>
  <si>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</si>
  <si>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</si>
  <si>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</si>
  <si>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</si>
  <si>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</si>
  <si>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</si>
  <si>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</si>
  <si>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</si>
  <si>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</si>
  <si>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</si>
  <si>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</si>
  <si>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</si>
  <si>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</si>
  <si>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</si>
  <si>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</si>
  <si>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</si>
  <si>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</si>
  <si>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</si>
  <si>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</si>
  <si>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</si>
  <si>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</si>
  <si>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</si>
  <si>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</si>
  <si>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</si>
  <si>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</si>
  <si>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</si>
  <si>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</si>
  <si>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</si>
  <si>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</si>
  <si>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</si>
  <si>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</si>
  <si>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</si>
  <si>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</si>
  <si>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</si>
  <si>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</si>
  <si>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</si>
  <si>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</si>
  <si>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</si>
  <si>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</si>
  <si>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</si>
  <si>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</si>
  <si>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</si>
  <si>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</si>
  <si>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</si>
  <si>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</si>
  <si>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</si>
  <si>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</si>
  <si>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</si>
  <si>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</si>
  <si>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</si>
  <si>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</si>
  <si>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</si>
  <si>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</si>
  <si>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</si>
  <si>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</si>
  <si>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</si>
  <si>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</si>
  <si>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</si>
  <si>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</si>
  <si>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</si>
  <si>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</si>
  <si>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</si>
  <si>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</si>
  <si>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</si>
  <si>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</si>
  <si>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</si>
  <si>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</si>
  <si>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</si>
  <si>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</si>
  <si>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</si>
  <si>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</si>
  <si>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</si>
  <si>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</si>
  <si>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</si>
  <si>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</si>
  <si>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</si>
  <si>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</si>
  <si>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</si>
  <si>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</si>
  <si>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</si>
  <si>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</si>
  <si>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</si>
  <si>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</si>
  <si>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</si>
  <si>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</si>
  <si>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</si>
  <si>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</si>
  <si>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</si>
  <si>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</si>
  <si>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</si>
  <si>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</si>
  <si>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</si>
  <si>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</si>
  <si>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</si>
  <si>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</si>
  <si>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</si>
  <si>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</si>
  <si>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</si>
  <si>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</si>
  <si>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</si>
  <si>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</si>
  <si>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</si>
  <si>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</si>
  <si>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</si>
  <si>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</si>
  <si>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</si>
  <si>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</si>
  <si>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</si>
  <si>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</si>
  <si>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</si>
  <si>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</si>
  <si>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</si>
  <si>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</si>
  <si>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</si>
  <si>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</si>
  <si>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</si>
  <si>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</si>
  <si>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</si>
  <si>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</si>
  <si>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</si>
  <si>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</si>
  <si>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</si>
  <si>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</si>
  <si>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</si>
  <si>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</si>
  <si>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</si>
  <si>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</si>
  <si>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</si>
  <si>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</si>
  <si>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</si>
  <si>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</si>
  <si>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</si>
  <si>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</si>
  <si>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</si>
  <si>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</si>
  <si>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</si>
  <si>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</si>
  <si>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</si>
  <si>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</si>
  <si>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</si>
  <si>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</si>
  <si>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</si>
  <si>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</si>
  <si>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</si>
  <si>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</si>
  <si>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</si>
  <si>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</si>
  <si>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</si>
  <si>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</si>
  <si>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</si>
  <si>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</si>
  <si>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</si>
  <si>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</si>
  <si>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</si>
  <si>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</si>
  <si>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</si>
  <si>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</si>
  <si>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</si>
  <si>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</si>
  <si>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</si>
  <si>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</si>
  <si>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</si>
  <si>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</si>
  <si>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</si>
  <si>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</si>
  <si>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</si>
  <si>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</si>
  <si>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</si>
  <si>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</si>
  <si>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</si>
  <si>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</si>
  <si>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</si>
  <si>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</si>
  <si>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</si>
  <si>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</si>
  <si>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</si>
  <si>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</si>
  <si>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</si>
  <si>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</si>
  <si>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</si>
  <si>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</si>
  <si>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</si>
  <si>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</si>
  <si>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</si>
  <si>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</si>
  <si>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</si>
  <si>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</si>
  <si>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</si>
  <si>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</si>
  <si>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</si>
  <si>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</si>
  <si>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</si>
  <si>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</si>
  <si>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</si>
  <si>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</si>
  <si>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</si>
  <si>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</si>
  <si>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</si>
  <si>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</si>
  <si>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</si>
  <si>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</si>
  <si>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</si>
  <si>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</si>
  <si>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</si>
  <si>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</si>
  <si>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</si>
  <si>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</si>
  <si>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</si>
  <si>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</si>
  <si>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</si>
  <si>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</si>
  <si>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</si>
  <si>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</si>
  <si>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</si>
  <si>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</si>
  <si>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</si>
  <si>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</si>
  <si>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</si>
  <si>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</si>
  <si>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</si>
  <si>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</si>
  <si>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</si>
  <si>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</si>
  <si>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</si>
  <si>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</si>
  <si>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</si>
  <si>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</si>
  <si>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</si>
  <si>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</si>
  <si>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</si>
  <si>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</si>
  <si>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</si>
  <si>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</si>
  <si>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</si>
  <si>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</si>
  <si>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</si>
  <si>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</si>
  <si>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</si>
  <si>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</si>
  <si>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</si>
  <si>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</si>
  <si>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</si>
  <si>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</si>
  <si>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</si>
  <si>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</si>
  <si>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</si>
  <si>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</si>
  <si>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</si>
  <si>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</si>
  <si>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</si>
  <si>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</si>
  <si>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</si>
  <si>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</si>
  <si>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</si>
  <si>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</si>
  <si>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</si>
  <si>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</si>
  <si>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</si>
  <si>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</si>
  <si>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</si>
  <si>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</si>
  <si>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</si>
  <si>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</si>
  <si>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</si>
  <si>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</si>
  <si>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</si>
  <si>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</si>
  <si>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</si>
  <si>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</si>
  <si>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</si>
  <si>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</si>
  <si>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</si>
  <si>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</si>
  <si>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</si>
  <si>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</si>
  <si>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</si>
  <si>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</si>
  <si>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</si>
  <si>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</si>
  <si>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</si>
  <si>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</si>
  <si>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</si>
  <si>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</si>
  <si>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</si>
  <si>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</si>
  <si>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</si>
  <si>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</si>
  <si>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</si>
  <si>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</si>
  <si>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</si>
  <si>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</si>
  <si>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</si>
  <si>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</si>
  <si>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</si>
  <si>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</si>
  <si>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</si>
  <si>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</si>
  <si>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</si>
  <si>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</si>
  <si>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</si>
  <si>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</si>
  <si>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</si>
  <si>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</si>
  <si>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</si>
  <si>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</si>
  <si>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</si>
  <si>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</si>
  <si>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</si>
  <si>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</si>
  <si>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</si>
  <si>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</si>
  <si>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</si>
  <si>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</si>
  <si>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</si>
  <si>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</si>
  <si>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</si>
  <si>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</si>
  <si>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</si>
  <si>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</si>
  <si>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</si>
  <si>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</si>
  <si>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</si>
  <si>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</si>
  <si>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</si>
  <si>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</si>
  <si>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</si>
  <si>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</si>
  <si>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</si>
  <si>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</si>
  <si>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</si>
  <si>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</si>
  <si>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</si>
  <si>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</si>
  <si>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</si>
  <si>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</si>
  <si>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</si>
  <si>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</si>
  <si>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</si>
  <si>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</si>
  <si>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</si>
  <si>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</si>
  <si>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</si>
  <si>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</si>
  <si>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</si>
  <si>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</si>
  <si>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</si>
  <si>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</si>
  <si>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</si>
  <si>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</si>
  <si>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</si>
  <si>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</si>
  <si>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</si>
  <si>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</si>
  <si>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</si>
  <si>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</si>
  <si>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</si>
  <si>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</si>
  <si>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</si>
  <si>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</si>
  <si>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</si>
  <si>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</si>
  <si>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</si>
  <si>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</si>
  <si>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</si>
  <si>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</si>
  <si>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</si>
  <si>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</si>
  <si>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</si>
  <si>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</si>
  <si>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</si>
  <si>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</si>
  <si>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</si>
  <si>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</si>
  <si>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</si>
  <si>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</si>
  <si>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</si>
  <si>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</si>
  <si>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</si>
  <si>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</si>
  <si>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</si>
  <si>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</si>
  <si>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</si>
  <si>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</si>
  <si>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</si>
  <si>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</si>
  <si>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</si>
  <si>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</si>
  <si>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</si>
  <si>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</si>
  <si>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</si>
  <si>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</si>
  <si>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</si>
  <si>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</si>
  <si>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</si>
  <si>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</si>
  <si>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</si>
  <si>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</si>
  <si>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</si>
  <si>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</si>
  <si>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</si>
  <si>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</si>
  <si>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</si>
  <si>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</si>
  <si>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</si>
  <si>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</si>
  <si>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</si>
  <si>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</si>
  <si>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</si>
  <si>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</si>
  <si>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</si>
  <si>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</si>
  <si>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</si>
  <si>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</si>
  <si>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</si>
  <si>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</si>
  <si>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</si>
  <si>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</si>
  <si>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</si>
  <si>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</si>
  <si>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</si>
  <si>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</si>
  <si>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</si>
  <si>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</si>
  <si>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</si>
  <si>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</si>
  <si>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</si>
  <si>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</si>
  <si>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</si>
  <si>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</si>
  <si>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</si>
  <si>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</si>
  <si>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</si>
  <si>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</si>
  <si>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</si>
  <si>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</si>
  <si>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</si>
  <si>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</si>
  <si>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</si>
  <si>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</si>
  <si>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</si>
  <si>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</si>
  <si>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</si>
  <si>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</si>
  <si>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</si>
  <si>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</si>
  <si>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</si>
  <si>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</si>
  <si>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</si>
  <si>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</si>
  <si>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</si>
  <si>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</si>
  <si>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</si>
  <si>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</si>
  <si>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</si>
  <si>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</si>
  <si>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</si>
  <si>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</si>
  <si>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</si>
  <si>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</si>
  <si>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</si>
  <si>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</si>
  <si>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</si>
  <si>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</si>
  <si>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</si>
  <si>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</si>
  <si>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</si>
  <si>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</si>
  <si>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</si>
  <si>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</si>
  <si>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</si>
  <si>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</si>
  <si>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</si>
  <si>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</si>
  <si>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</si>
  <si>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</si>
  <si>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</si>
  <si>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</si>
  <si>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</si>
  <si>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</si>
  <si>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</si>
  <si>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</si>
  <si>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</si>
  <si>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</si>
  <si>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</si>
  <si>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</si>
  <si>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</si>
  <si>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</si>
  <si>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</si>
  <si>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</si>
  <si>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</si>
  <si>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</si>
  <si>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</si>
  <si>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</si>
  <si>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</si>
  <si>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</si>
  <si>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</si>
  <si>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</si>
  <si>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</si>
  <si>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</si>
  <si>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</si>
  <si>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</si>
  <si>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</si>
  <si>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</si>
  <si>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</si>
  <si>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</si>
  <si>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</si>
  <si>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</si>
  <si>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</si>
  <si>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</si>
  <si>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</si>
  <si>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</si>
  <si>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</si>
  <si>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</si>
  <si>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</si>
  <si>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</si>
  <si>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</si>
  <si>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</si>
  <si>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</si>
  <si>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</si>
  <si>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</si>
  <si>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</si>
  <si>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</si>
  <si>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</si>
  <si>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</si>
  <si>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</si>
  <si>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</si>
  <si>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</si>
  <si>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</si>
  <si>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</si>
  <si>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</si>
  <si>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</si>
  <si>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</si>
  <si>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</si>
  <si>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</si>
  <si>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</si>
  <si>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</si>
  <si>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</si>
  <si>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</si>
  <si>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</si>
  <si>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</si>
  <si>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</si>
  <si>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</si>
  <si>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</si>
  <si>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</si>
  <si>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</si>
  <si>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</si>
  <si>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</si>
  <si>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</si>
  <si>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</si>
  <si>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</si>
  <si>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</si>
  <si>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</si>
  <si>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</si>
  <si>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</si>
  <si>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</si>
  <si>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</si>
  <si>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</si>
  <si>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</si>
  <si>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</si>
  <si>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</si>
  <si>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</si>
  <si>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</si>
  <si>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</si>
  <si>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</si>
  <si>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</si>
  <si>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</si>
  <si>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</si>
  <si>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</si>
  <si>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</si>
  <si>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</si>
  <si>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</si>
  <si>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</si>
  <si>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</si>
  <si>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</si>
  <si>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</si>
  <si>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</si>
  <si>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</si>
  <si>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</si>
  <si>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</si>
  <si>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</si>
  <si>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</si>
  <si>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</si>
  <si>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</si>
  <si>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</si>
  <si>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</si>
  <si>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</si>
  <si>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</si>
  <si>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</si>
  <si>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</si>
  <si>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</si>
  <si>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</si>
  <si>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</si>
  <si>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</si>
  <si>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</si>
  <si>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</si>
  <si>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</si>
  <si>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</si>
  <si>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</si>
  <si>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</si>
  <si>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</si>
  <si>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</si>
  <si>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</si>
  <si>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</si>
  <si>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</si>
  <si>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</si>
  <si>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</si>
  <si>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</si>
  <si>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</si>
  <si>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</si>
  <si>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</si>
  <si>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</si>
  <si>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</si>
  <si>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</si>
  <si>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</si>
  <si>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</si>
  <si>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</si>
  <si>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</si>
  <si>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</si>
  <si>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</si>
  <si>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</si>
  <si>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</si>
  <si>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</si>
  <si>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</si>
  <si>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</si>
  <si>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</si>
  <si>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</si>
  <si>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</si>
  <si>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</si>
  <si>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</si>
  <si>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</si>
  <si>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</si>
  <si>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</si>
  <si>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</si>
  <si>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</si>
  <si>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</si>
  <si>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</si>
  <si>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</si>
  <si>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</si>
  <si>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</si>
  <si>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</si>
  <si>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</si>
  <si>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</si>
  <si>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</si>
  <si>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</si>
  <si>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</si>
  <si>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</si>
  <si>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</si>
  <si>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</si>
  <si>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</si>
  <si>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</si>
  <si>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</si>
  <si>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</si>
  <si>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</si>
  <si>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</si>
  <si>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</si>
  <si>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</si>
  <si>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</si>
  <si>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</si>
  <si>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</si>
  <si>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</si>
  <si>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</si>
  <si>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</si>
  <si>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</si>
  <si>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</si>
  <si>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</si>
  <si>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</si>
  <si>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</si>
  <si>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</si>
  <si>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</si>
  <si>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</si>
  <si>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</si>
  <si>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</si>
  <si>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</si>
  <si>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</si>
  <si>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</si>
  <si>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</si>
  <si>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</si>
  <si>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</si>
  <si>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</si>
  <si>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</si>
  <si>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</si>
  <si>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</si>
  <si>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</si>
  <si>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</si>
  <si>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</si>
  <si>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</si>
  <si>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</si>
  <si>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</si>
  <si>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</si>
  <si>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</si>
  <si>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</si>
  <si>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</si>
  <si>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</si>
  <si>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</si>
  <si>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</si>
  <si>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</si>
  <si>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</si>
  <si>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</si>
  <si>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</si>
  <si>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</si>
  <si>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</si>
  <si>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</si>
  <si>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</si>
  <si>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</si>
  <si>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</si>
  <si>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</si>
  <si>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</si>
  <si>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</si>
  <si>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</si>
  <si>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</si>
  <si>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</si>
  <si>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</si>
  <si>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</si>
  <si>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</si>
  <si>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</si>
  <si>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</si>
  <si>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</si>
  <si>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</si>
  <si>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</si>
  <si>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</si>
  <si>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</si>
  <si>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</si>
  <si>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</si>
  <si>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</si>
  <si>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</si>
  <si>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</si>
  <si>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</si>
  <si>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</si>
  <si>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</si>
  <si>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</si>
  <si>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</si>
  <si>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</si>
  <si>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</si>
  <si>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</si>
  <si>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</si>
  <si>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</si>
  <si>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</si>
  <si>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</si>
  <si>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</si>
  <si>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</si>
  <si>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</si>
  <si>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</si>
  <si>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</si>
  <si>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</si>
  <si>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</si>
  <si>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</si>
  <si>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</si>
  <si>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</si>
  <si>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</si>
  <si>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</si>
  <si>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</si>
  <si>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</si>
  <si>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</si>
  <si>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</si>
  <si>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</si>
  <si>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</si>
  <si>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</si>
  <si>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</si>
  <si>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</si>
  <si>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</si>
  <si>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</si>
  <si>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</si>
  <si>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</si>
  <si>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</si>
  <si>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</si>
  <si>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</si>
  <si>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</si>
  <si>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</si>
  <si>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</si>
  <si>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</si>
  <si>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</si>
  <si>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</si>
  <si>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</si>
  <si>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</si>
  <si>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</si>
  <si>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</si>
  <si>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</si>
  <si>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</si>
  <si>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</si>
  <si>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</si>
  <si>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</si>
  <si>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</si>
  <si>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</si>
  <si>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</si>
  <si>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</si>
  <si>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</si>
  <si>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</si>
  <si>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</si>
  <si>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</si>
  <si>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</si>
  <si>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</si>
  <si>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</si>
  <si>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</si>
  <si>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</si>
  <si>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</si>
  <si>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</si>
  <si>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</si>
  <si>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</si>
  <si>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</si>
  <si>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</si>
  <si>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</si>
  <si>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</si>
  <si>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</si>
  <si>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</si>
  <si>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</si>
  <si>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</si>
  <si>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</si>
  <si>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</si>
  <si>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</si>
  <si>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</si>
  <si>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</si>
  <si>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</si>
  <si>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</si>
  <si>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</si>
  <si>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</si>
  <si>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</si>
  <si>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</si>
  <si>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</si>
  <si>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</si>
  <si>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</si>
  <si>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</si>
  <si>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</si>
  <si>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</si>
  <si>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</si>
  <si>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</si>
  <si>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</si>
  <si>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</si>
  <si>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</si>
  <si>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</si>
  <si>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</si>
  <si>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</si>
  <si>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</si>
  <si>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</si>
  <si>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</si>
  <si>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</si>
  <si>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</si>
  <si>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</si>
  <si>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</si>
  <si>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</si>
  <si>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</si>
  <si>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</si>
  <si>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</si>
  <si>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</si>
  <si>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</si>
  <si>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</si>
  <si>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</si>
  <si>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</si>
  <si>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</si>
  <si>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</si>
  <si>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</si>
  <si>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</si>
  <si>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</si>
  <si>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</si>
  <si>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</si>
  <si>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</si>
  <si>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</si>
  <si>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</si>
  <si>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</si>
  <si>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</si>
  <si>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</si>
  <si>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</si>
  <si>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</si>
  <si>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</si>
  <si>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</si>
  <si>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</si>
  <si>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</si>
  <si>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</si>
  <si>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</si>
  <si>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</si>
  <si>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</si>
  <si>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</si>
  <si>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</si>
  <si>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</si>
  <si>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</si>
  <si>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</si>
  <si>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</si>
  <si>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</si>
  <si>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</si>
  <si>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</si>
  <si>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</si>
  <si>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</si>
  <si>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</si>
  <si>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</si>
  <si>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</si>
  <si>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</si>
  <si>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</si>
  <si>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</si>
  <si>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</si>
  <si>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</si>
  <si>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</si>
  <si>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</si>
  <si>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</si>
  <si>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</si>
  <si>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</si>
  <si>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</si>
  <si>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</si>
  <si>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</si>
  <si>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</si>
  <si>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</si>
  <si>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</si>
  <si>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</si>
  <si>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</si>
  <si>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</si>
  <si>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</si>
  <si>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</si>
  <si>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</si>
  <si>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</si>
  <si>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</si>
  <si>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</si>
  <si>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</si>
  <si>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</si>
  <si>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</si>
  <si>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</si>
  <si>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</si>
  <si>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</si>
  <si>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</si>
  <si>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</si>
  <si>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</si>
  <si>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</si>
  <si>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</si>
  <si>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</si>
  <si>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</si>
  <si>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</si>
  <si>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</si>
  <si>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</si>
  <si>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</si>
  <si>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</si>
  <si>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</si>
  <si>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</si>
  <si>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</si>
  <si>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</si>
  <si>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</si>
  <si>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</si>
  <si>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</si>
  <si>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</si>
  <si>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</si>
  <si>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</si>
  <si>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</si>
  <si>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</si>
  <si>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</si>
  <si>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</si>
  <si>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</si>
  <si>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</si>
  <si>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</si>
  <si>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</si>
  <si>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</si>
  <si>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</si>
  <si>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</si>
  <si>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</si>
  <si>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</si>
  <si>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</si>
  <si>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</si>
  <si>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</si>
  <si>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</si>
  <si>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</si>
  <si>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</si>
  <si>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</si>
  <si>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</si>
  <si>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</si>
  <si>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</si>
  <si>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</si>
  <si>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</si>
  <si>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</si>
  <si>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</si>
  <si>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</si>
  <si>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</si>
  <si>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</si>
  <si>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</si>
  <si>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</si>
  <si>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</si>
  <si>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</si>
  <si>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</si>
  <si>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</si>
  <si>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</si>
  <si>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</si>
  <si>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</si>
  <si>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</si>
  <si>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</si>
  <si>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</si>
  <si>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</si>
  <si>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</si>
  <si>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</si>
  <si>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</si>
  <si>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</si>
  <si>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</si>
  <si>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</si>
  <si>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</si>
  <si>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</si>
  <si>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</si>
  <si>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</si>
  <si>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</si>
  <si>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</si>
  <si>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</si>
  <si>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</si>
  <si>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</si>
  <si>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</si>
  <si>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</si>
  <si>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</si>
  <si>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</si>
  <si>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</si>
  <si>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</si>
  <si>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</si>
  <si>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</si>
  <si>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</si>
  <si>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</si>
  <si>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</si>
  <si>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</si>
  <si>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</si>
  <si>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</si>
  <si>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</si>
  <si>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</si>
  <si>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</si>
  <si>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</si>
  <si>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</si>
  <si>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</si>
  <si>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</si>
  <si>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</si>
  <si>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</si>
  <si>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</si>
  <si>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</si>
  <si>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</si>
  <si>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</si>
  <si>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</si>
  <si>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</si>
  <si>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</si>
  <si>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</si>
  <si>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</si>
  <si>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</si>
  <si>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</si>
  <si>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</si>
  <si>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</si>
  <si>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</si>
  <si>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</si>
  <si>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</si>
  <si>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</si>
  <si>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</si>
  <si>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</si>
  <si>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</si>
  <si>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</si>
  <si>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</si>
  <si>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</si>
  <si>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</si>
  <si>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</si>
  <si>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</si>
  <si>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</si>
  <si>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</si>
  <si>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</si>
  <si>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</si>
  <si>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</si>
  <si>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</si>
  <si>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</si>
  <si>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</si>
  <si>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</si>
  <si>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</si>
  <si>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</si>
  <si>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</si>
  <si>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</si>
  <si>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</si>
  <si>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</si>
  <si>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</si>
  <si>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</si>
  <si>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</si>
  <si>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</si>
  <si>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</si>
  <si>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</si>
  <si>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</si>
  <si>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</si>
  <si>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</si>
  <si>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</si>
  <si>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</si>
  <si>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</si>
  <si>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</si>
  <si>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</si>
  <si>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</si>
  <si>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</si>
  <si>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</si>
  <si>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</si>
  <si>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</si>
  <si>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</si>
  <si>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</si>
  <si>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</si>
  <si>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</si>
  <si>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</si>
  <si>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</si>
  <si>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</si>
  <si>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</si>
  <si>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</si>
  <si>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</si>
  <si>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</si>
  <si>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</si>
  <si>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</si>
  <si>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</si>
  <si>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</si>
  <si>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</si>
  <si>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</si>
  <si>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</si>
  <si>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</si>
  <si>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</si>
  <si>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</si>
  <si>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</si>
  <si>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</si>
  <si>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</si>
  <si>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</si>
  <si>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</si>
  <si>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</si>
  <si>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</si>
  <si>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</si>
  <si>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</si>
  <si>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</si>
  <si>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</si>
  <si>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</si>
  <si>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</si>
  <si>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</si>
  <si>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</si>
  <si>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</si>
  <si>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</si>
  <si>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</si>
  <si>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</si>
  <si>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</si>
  <si>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</si>
  <si>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</si>
  <si>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</si>
  <si>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</si>
  <si>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</si>
  <si>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</si>
  <si>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</si>
  <si>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</si>
  <si>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</si>
  <si>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</si>
  <si>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</si>
  <si>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</si>
  <si>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</si>
  <si>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</si>
  <si>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</si>
  <si>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</si>
  <si>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</si>
  <si>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</si>
  <si>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</si>
  <si>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</si>
  <si>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</si>
  <si>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</si>
  <si>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</si>
  <si>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</si>
  <si>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</si>
  <si>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</si>
  <si>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</si>
  <si>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</si>
  <si>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</si>
  <si>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</si>
  <si>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</si>
  <si>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</si>
  <si>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</si>
  <si>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</si>
  <si>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</si>
  <si>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</si>
  <si>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</si>
  <si>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</si>
  <si>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</si>
  <si>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</si>
  <si>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</si>
  <si>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</si>
  <si>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</si>
  <si>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</si>
  <si>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</si>
  <si>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</si>
  <si>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</si>
  <si>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</si>
  <si>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</si>
  <si>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</si>
  <si>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</si>
  <si>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</si>
  <si>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</si>
  <si>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</si>
  <si>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</si>
  <si>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</si>
  <si>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</si>
  <si>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</si>
  <si>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</si>
  <si>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</si>
  <si>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</si>
  <si>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</si>
  <si>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</si>
  <si>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</si>
  <si>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</si>
  <si>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</si>
  <si>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</si>
  <si>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</si>
  <si>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</si>
  <si>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</si>
  <si>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</si>
  <si>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</si>
  <si>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</si>
  <si>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</si>
  <si>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</si>
  <si>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</si>
  <si>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</si>
  <si>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</si>
  <si>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</si>
  <si>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</si>
  <si>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</si>
  <si>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</si>
  <si>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</si>
  <si>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</si>
  <si>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</si>
  <si>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</si>
  <si>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</si>
  <si>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</si>
  <si>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</si>
  <si>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</si>
  <si>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</si>
  <si>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</si>
  <si>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</si>
  <si>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</si>
  <si>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</si>
  <si>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</si>
  <si>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</si>
  <si>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</si>
  <si>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</si>
  <si>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</si>
  <si>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</si>
  <si>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</si>
  <si>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</si>
  <si>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</si>
  <si>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</si>
  <si>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</si>
  <si>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</si>
  <si>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</si>
  <si>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</si>
  <si>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</si>
  <si>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</si>
  <si>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</si>
  <si>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</si>
  <si>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</si>
  <si>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</si>
  <si>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</si>
  <si>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</si>
  <si>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</si>
  <si>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</si>
  <si>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</si>
  <si>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</si>
  <si>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</si>
  <si>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</si>
  <si>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</si>
  <si>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</si>
  <si>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</si>
  <si>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</si>
  <si>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</si>
  <si>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</si>
  <si>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</si>
  <si>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</si>
  <si>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</si>
  <si>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</si>
  <si>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</si>
  <si>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</si>
  <si>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</si>
  <si>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</si>
  <si>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</si>
  <si>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</si>
  <si>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</si>
  <si>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</si>
  <si>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</si>
  <si>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</si>
  <si>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</si>
  <si>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</si>
  <si>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</si>
  <si>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</si>
  <si>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</si>
  <si>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</si>
  <si>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</si>
  <si>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</si>
  <si>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</si>
  <si>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</si>
  <si>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</si>
  <si>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</si>
  <si>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</si>
  <si>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</si>
  <si>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</si>
  <si>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</si>
  <si>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</si>
  <si>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</si>
  <si>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</si>
  <si>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</si>
  <si>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</si>
  <si>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</si>
  <si>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</si>
  <si>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</si>
  <si>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</si>
  <si>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</si>
  <si>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</si>
  <si>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</si>
  <si>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</si>
  <si>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</si>
  <si>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</si>
  <si>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</si>
  <si>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</si>
  <si>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</si>
  <si>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</si>
  <si>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</si>
  <si>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</si>
  <si>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</si>
  <si>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</si>
  <si>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</si>
  <si>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</si>
  <si>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</si>
  <si>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</si>
  <si>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</si>
  <si>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</si>
  <si>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</si>
  <si>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</si>
  <si>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</si>
  <si>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</si>
  <si>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</si>
  <si>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</si>
  <si>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</si>
  <si>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</si>
  <si>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</si>
  <si>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</si>
  <si>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</si>
  <si>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</si>
  <si>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</si>
  <si>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</si>
  <si>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</si>
  <si>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</si>
  <si>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</si>
  <si>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</si>
  <si>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</si>
  <si>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</si>
  <si>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</si>
  <si>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</si>
  <si>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</si>
  <si>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</si>
  <si>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</si>
  <si>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</si>
  <si>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</si>
  <si>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</si>
  <si>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</si>
  <si>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</si>
  <si>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</si>
  <si>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</si>
  <si>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</si>
  <si>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</si>
  <si>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</si>
  <si>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</si>
  <si>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</si>
  <si>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</si>
  <si>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</si>
  <si>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</si>
  <si>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</si>
  <si>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</si>
  <si>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</si>
  <si>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</si>
  <si>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</si>
  <si>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</si>
  <si>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</si>
  <si>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</si>
  <si>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</si>
  <si>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</si>
  <si>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</si>
  <si>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</si>
  <si>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</si>
  <si>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</si>
  <si>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</si>
  <si>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</si>
  <si>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</si>
  <si>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</si>
  <si>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</si>
  <si>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</si>
  <si>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</si>
  <si>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</si>
  <si>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</si>
  <si>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</si>
  <si>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</si>
  <si>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</si>
  <si>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</si>
  <si>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</si>
  <si>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</si>
  <si>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</si>
  <si>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</si>
  <si>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</si>
  <si>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</si>
  <si>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</si>
  <si>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</si>
  <si>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</si>
  <si>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</si>
  <si>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</si>
  <si>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</si>
  <si>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</si>
  <si>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</si>
  <si>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</si>
  <si>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</si>
  <si>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</si>
  <si>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</si>
  <si>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</si>
  <si>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</si>
  <si>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</si>
  <si>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</si>
  <si>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</si>
  <si>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</si>
  <si>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</si>
  <si>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</si>
  <si>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</si>
  <si>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</si>
  <si>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</si>
  <si>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</si>
  <si>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</si>
  <si>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</si>
  <si>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</si>
  <si>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</si>
  <si>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</si>
  <si>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</si>
  <si>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</si>
  <si>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</si>
  <si>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</si>
  <si>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</si>
  <si>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</si>
  <si>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</si>
  <si>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</si>
  <si>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</si>
  <si>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</si>
  <si>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</si>
  <si>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</si>
  <si>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</si>
  <si>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</si>
  <si>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</si>
  <si>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</si>
  <si>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</si>
  <si>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</si>
  <si>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</si>
  <si>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</si>
  <si>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</si>
  <si>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</si>
  <si>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</si>
  <si>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</si>
  <si>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</si>
  <si>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</si>
  <si>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</si>
  <si>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</si>
  <si>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</si>
  <si>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</si>
  <si>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</si>
  <si>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</si>
  <si>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</si>
  <si>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</si>
  <si>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</si>
  <si>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</si>
  <si>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</si>
  <si>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</si>
  <si>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</si>
  <si>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</si>
  <si>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</si>
  <si>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</si>
  <si>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</si>
  <si>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</si>
  <si>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</si>
  <si>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</si>
  <si>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</si>
  <si>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</si>
  <si>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</si>
  <si>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</si>
  <si>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</si>
  <si>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</si>
  <si>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</si>
  <si>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</si>
  <si>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</si>
  <si>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</si>
  <si>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</si>
  <si>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</si>
  <si>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</si>
  <si>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</si>
  <si>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</si>
  <si>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</si>
  <si>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</si>
  <si>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</si>
  <si>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</si>
  <si>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</si>
  <si>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</si>
  <si>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</si>
  <si>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</si>
  <si>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</si>
  <si>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</si>
  <si>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</si>
  <si>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</si>
  <si>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</si>
  <si>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</si>
  <si>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</si>
  <si>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</si>
  <si>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</si>
  <si>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</si>
  <si>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</si>
  <si>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</si>
  <si>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</si>
  <si>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</si>
  <si>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</si>
  <si>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</si>
  <si>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</si>
  <si>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</si>
  <si>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</si>
  <si>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</si>
  <si>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</si>
  <si>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</si>
  <si>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</si>
  <si>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</si>
  <si>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</si>
  <si>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</si>
  <si>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</si>
  <si>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</si>
  <si>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</si>
  <si>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</si>
  <si>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</si>
  <si>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</si>
  <si>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</si>
  <si>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</si>
  <si>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</si>
  <si>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</si>
  <si>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</si>
  <si>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</si>
  <si>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</si>
  <si>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</si>
  <si>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</si>
  <si>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</si>
  <si>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</si>
  <si>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</si>
  <si>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</si>
  <si>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</si>
  <si>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</si>
  <si>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</si>
  <si>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</si>
  <si>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</si>
  <si>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</si>
  <si>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</si>
  <si>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</si>
  <si>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</si>
  <si>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</si>
  <si>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</si>
  <si>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</si>
  <si>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</si>
  <si>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</si>
  <si>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</si>
  <si>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</si>
  <si>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</si>
  <si>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</si>
  <si>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</si>
  <si>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</si>
  <si>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</si>
  <si>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</si>
  <si>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</si>
  <si>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</si>
  <si>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</si>
  <si>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</si>
  <si>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</si>
  <si>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</si>
  <si>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</si>
  <si>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</si>
  <si>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</si>
  <si>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</si>
  <si>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</si>
  <si>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</si>
  <si>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</si>
  <si>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</si>
  <si>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</si>
  <si>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</si>
  <si>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</si>
  <si>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</si>
  <si>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</si>
  <si>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</si>
  <si>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</si>
  <si>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</si>
  <si>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</si>
  <si>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</si>
  <si>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</si>
  <si>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</si>
  <si>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</si>
  <si>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</si>
  <si>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</si>
  <si>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</si>
  <si>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</si>
  <si>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</si>
  <si>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</si>
  <si>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</si>
  <si>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</si>
  <si>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</si>
  <si>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</si>
  <si>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</si>
  <si>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</si>
  <si>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</si>
  <si>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</si>
  <si>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</si>
  <si>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</si>
  <si>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</si>
  <si>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</si>
  <si>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</si>
  <si>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</si>
  <si>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</si>
  <si>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</si>
  <si>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</si>
  <si>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</si>
  <si>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</si>
  <si>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</si>
  <si>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</si>
  <si>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</si>
  <si>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</si>
  <si>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</si>
  <si>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</si>
  <si>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</si>
  <si>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</si>
  <si>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</si>
  <si>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</si>
  <si>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</si>
  <si>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</si>
  <si>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</si>
  <si>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</si>
  <si>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</si>
  <si>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</si>
  <si>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</si>
  <si>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</si>
  <si>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</si>
  <si>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</si>
  <si>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</si>
  <si>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</si>
  <si>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</si>
  <si>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</si>
  <si>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</si>
  <si>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</si>
  <si>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</si>
  <si>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</si>
  <si>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</si>
  <si>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</si>
  <si>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</si>
  <si>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</si>
  <si>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</si>
  <si>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</si>
  <si>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</si>
  <si>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</si>
  <si>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</si>
  <si>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</si>
  <si>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</si>
  <si>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</si>
  <si>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</si>
  <si>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</si>
  <si>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</si>
  <si>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</si>
  <si>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</si>
  <si>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</si>
  <si>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</si>
  <si>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</si>
  <si>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</si>
  <si>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</si>
  <si>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</si>
  <si>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</si>
  <si>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</si>
  <si>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</si>
  <si>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</si>
  <si>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</si>
  <si>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</si>
  <si>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</si>
  <si>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</si>
  <si>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</si>
  <si>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</si>
  <si>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</si>
  <si>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</si>
  <si>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</si>
  <si>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</si>
  <si>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</si>
  <si>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</si>
  <si>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</si>
  <si>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</si>
  <si>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</si>
  <si>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</si>
  <si>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</si>
  <si>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</si>
  <si>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</si>
  <si>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</si>
  <si>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</si>
  <si>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</si>
  <si>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</si>
  <si>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</si>
  <si>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</si>
  <si>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</si>
  <si>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</si>
  <si>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</si>
  <si>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</si>
  <si>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</si>
  <si>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</si>
  <si>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</si>
  <si>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</si>
  <si>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</si>
  <si>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</si>
  <si>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</si>
  <si>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</si>
  <si>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</si>
  <si>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</si>
  <si>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</si>
  <si>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</si>
  <si>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</si>
  <si>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</si>
  <si>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</si>
  <si>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</si>
  <si>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</si>
  <si>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</si>
  <si>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</si>
  <si>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</si>
  <si>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</si>
  <si>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</si>
  <si>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</si>
  <si>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</si>
  <si>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</si>
  <si>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</si>
  <si>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</si>
  <si>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</si>
  <si>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</si>
  <si>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</si>
  <si>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</si>
  <si>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</si>
  <si>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</si>
  <si>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</si>
  <si>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</si>
  <si>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</si>
  <si>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</si>
  <si>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</si>
  <si>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</si>
  <si>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</si>
  <si>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</si>
  <si>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</si>
  <si>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</si>
  <si>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</si>
  <si>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</si>
  <si>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</si>
  <si>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</si>
  <si>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</si>
  <si>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</si>
  <si>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</si>
  <si>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</si>
  <si>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</si>
  <si>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</si>
  <si>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</si>
  <si>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</si>
  <si>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</si>
  <si>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</si>
  <si>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</si>
  <si>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</si>
  <si>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</si>
  <si>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</si>
  <si>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</si>
  <si>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</si>
  <si>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</si>
  <si>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</si>
  <si>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</si>
  <si>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</si>
  <si>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</si>
  <si>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</si>
  <si>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</si>
  <si>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</si>
  <si>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</si>
  <si>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</si>
  <si>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</si>
  <si>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</si>
  <si>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</si>
  <si>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</si>
  <si>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</si>
  <si>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</si>
  <si>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</si>
  <si>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</si>
  <si>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</si>
  <si>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</si>
  <si>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</si>
  <si>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</si>
  <si>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</si>
  <si>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</si>
  <si>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</si>
  <si>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</si>
  <si>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</si>
  <si>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</si>
  <si>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</si>
  <si>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</si>
  <si>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</si>
  <si>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</si>
  <si>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</si>
  <si>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</si>
  <si>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</si>
  <si>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</si>
  <si>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</si>
  <si>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</si>
  <si>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</si>
  <si>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</si>
  <si>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</si>
  <si>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</si>
  <si>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</si>
  <si>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</si>
  <si>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</si>
  <si>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</si>
  <si>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</si>
  <si>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</si>
  <si>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</si>
  <si>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</si>
  <si>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</si>
  <si>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</si>
  <si>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</si>
  <si>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</si>
  <si>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</si>
  <si>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</si>
  <si>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</si>
  <si>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</si>
  <si>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</si>
  <si>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</si>
  <si>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</si>
  <si>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</si>
  <si>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</si>
  <si>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</si>
  <si>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</si>
  <si>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</si>
  <si>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</si>
  <si>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</si>
  <si>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</si>
  <si>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</si>
  <si>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</si>
  <si>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</si>
  <si>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</si>
  <si>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</si>
  <si>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</si>
  <si>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</si>
  <si>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</si>
  <si>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</si>
  <si>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</si>
  <si>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</si>
  <si>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</si>
  <si>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</si>
  <si>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</si>
  <si>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</si>
  <si>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</si>
  <si>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</si>
  <si>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</si>
  <si>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</si>
  <si>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</si>
  <si>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</si>
  <si>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</si>
  <si>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</si>
  <si>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</si>
  <si>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</si>
  <si>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</si>
  <si>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</si>
  <si>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</si>
  <si>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</si>
  <si>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</si>
  <si>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</si>
  <si>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</si>
  <si>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</si>
  <si>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</si>
  <si>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</si>
  <si>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</si>
  <si>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</si>
  <si>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</si>
  <si>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</si>
  <si>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</si>
  <si>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</si>
  <si>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</si>
  <si>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</si>
  <si>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</si>
  <si>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</si>
  <si>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</si>
  <si>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</si>
  <si>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</si>
  <si>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</si>
  <si>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</si>
  <si>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</si>
  <si>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</si>
  <si>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</si>
  <si>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</si>
  <si>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</si>
  <si>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</si>
  <si>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</si>
  <si>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</si>
  <si>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</si>
  <si>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</si>
  <si>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</si>
  <si>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</si>
  <si>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</si>
  <si>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</si>
  <si>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</si>
  <si>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</si>
  <si>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</si>
  <si>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</si>
  <si>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</si>
  <si>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</si>
  <si>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</si>
  <si>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</si>
  <si>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</si>
  <si>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</si>
  <si>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</si>
  <si>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</si>
  <si>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</si>
  <si>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</si>
  <si>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</si>
  <si>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</si>
  <si>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</si>
  <si>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</si>
  <si>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</si>
  <si>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</si>
  <si>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</si>
  <si>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</si>
  <si>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</si>
  <si>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</si>
  <si>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</si>
  <si>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</si>
  <si>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</si>
  <si>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</si>
  <si>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</si>
  <si>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</si>
  <si>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</si>
  <si>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</si>
  <si>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</si>
  <si>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</si>
  <si>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</si>
  <si>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</si>
  <si>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</si>
  <si>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</si>
  <si>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</si>
  <si>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</si>
  <si>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</si>
  <si>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</si>
  <si>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</si>
  <si>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</si>
  <si>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</si>
  <si>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</si>
  <si>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</si>
  <si>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</si>
  <si>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</si>
  <si>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</si>
  <si>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</si>
  <si>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</si>
  <si>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</si>
  <si>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</si>
  <si>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</si>
  <si>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</si>
  <si>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</si>
  <si>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</si>
  <si>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</si>
  <si>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</si>
  <si>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</si>
  <si>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</si>
  <si>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</si>
  <si>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</si>
  <si>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</si>
  <si>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</si>
  <si>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</si>
  <si>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</si>
  <si>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</si>
  <si>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</si>
  <si>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</si>
  <si>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</si>
  <si>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</si>
  <si>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</si>
  <si>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</si>
  <si>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</si>
  <si>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</si>
  <si>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</si>
  <si>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</si>
  <si>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</si>
  <si>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</si>
  <si>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</si>
  <si>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</si>
  <si>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</si>
  <si>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</si>
  <si>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</si>
  <si>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</si>
  <si>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</si>
  <si>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</si>
  <si>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</si>
  <si>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</si>
  <si>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</si>
  <si>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</si>
  <si>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</si>
  <si>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</si>
  <si>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</si>
  <si>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</si>
  <si>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</si>
  <si>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</si>
  <si>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</si>
  <si>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</si>
  <si>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</si>
  <si>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</si>
  <si>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</si>
  <si>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</si>
  <si>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</si>
  <si>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</si>
  <si>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</si>
  <si>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</si>
  <si>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</si>
  <si>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</si>
  <si>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</si>
  <si>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</si>
  <si>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</si>
  <si>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</si>
  <si>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</si>
  <si>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</si>
  <si>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</si>
  <si>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</si>
  <si>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</si>
  <si>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</si>
  <si>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</si>
  <si>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</si>
  <si>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</si>
  <si>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</si>
  <si>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</si>
  <si>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</si>
  <si>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</si>
  <si>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</si>
  <si>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</si>
  <si>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</si>
  <si>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</si>
  <si>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</si>
  <si>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</si>
  <si>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</si>
  <si>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</si>
  <si>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</si>
  <si>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</si>
  <si>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</si>
  <si>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</si>
  <si>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</si>
  <si>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</si>
  <si>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</si>
  <si>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</si>
  <si>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</si>
  <si>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</si>
  <si>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</si>
  <si>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</si>
  <si>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</si>
  <si>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</si>
  <si>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</si>
  <si>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</si>
  <si>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</si>
  <si>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</si>
  <si>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</si>
  <si>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</si>
  <si>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</si>
  <si>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</si>
  <si>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</si>
  <si>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</si>
  <si>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</si>
  <si>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</si>
  <si>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</si>
  <si>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</si>
  <si>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</si>
  <si>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</si>
  <si>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</si>
  <si>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</si>
  <si>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</si>
  <si>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</si>
  <si>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</si>
  <si>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</si>
  <si>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</si>
  <si>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</si>
  <si>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</si>
  <si>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</si>
  <si>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</si>
  <si>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</si>
  <si>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</si>
  <si>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</si>
  <si>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</si>
  <si>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</si>
  <si>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</si>
  <si>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</si>
  <si>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</si>
  <si>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</si>
  <si>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</si>
  <si>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</si>
  <si>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</si>
  <si>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</si>
  <si>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</si>
  <si>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</si>
  <si>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</si>
  <si>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</si>
  <si>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</si>
  <si>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</si>
  <si>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</si>
  <si>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</si>
  <si>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</si>
  <si>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</si>
  <si>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</si>
  <si>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</si>
  <si>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</si>
  <si>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</si>
  <si>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</si>
  <si>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</si>
  <si>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</si>
  <si>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</si>
  <si>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</si>
  <si>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</si>
  <si>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</si>
  <si>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</si>
  <si>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</si>
  <si>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</si>
  <si>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</si>
  <si>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</si>
  <si>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</si>
  <si>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</si>
  <si>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</si>
  <si>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</si>
  <si>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</si>
  <si>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</si>
  <si>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</si>
  <si>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</si>
  <si>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</si>
  <si>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</si>
  <si>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</si>
  <si>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</si>
  <si>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</si>
  <si>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</si>
  <si>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</si>
  <si>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</si>
  <si>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</si>
  <si>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</si>
  <si>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</si>
  <si>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</si>
  <si>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</si>
  <si>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</si>
  <si>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</si>
  <si>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</si>
  <si>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</si>
  <si>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</si>
  <si>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</si>
  <si>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</si>
  <si>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</si>
  <si>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</si>
  <si>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</si>
  <si>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</si>
  <si>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</si>
  <si>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</si>
  <si>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</si>
  <si>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</si>
  <si>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</si>
  <si>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</si>
  <si>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</si>
  <si>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</si>
  <si>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</si>
  <si>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</si>
  <si>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</si>
  <si>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</si>
  <si>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</si>
  <si>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</si>
  <si>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</si>
  <si>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</si>
  <si>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</si>
  <si>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</si>
  <si>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</si>
  <si>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</si>
  <si>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</si>
  <si>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</si>
  <si>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</si>
  <si>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</si>
  <si>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</si>
  <si>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</si>
  <si>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</si>
  <si>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</si>
  <si>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</si>
  <si>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</si>
  <si>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</si>
  <si>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</si>
  <si>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</si>
  <si>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</si>
  <si>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</si>
  <si>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</si>
  <si>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</si>
  <si>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</si>
  <si>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</si>
  <si>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</si>
  <si>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</si>
  <si>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</si>
  <si>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</si>
  <si>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</si>
  <si>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</si>
  <si>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</si>
  <si>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</si>
  <si>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</si>
  <si>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</si>
  <si>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</si>
  <si>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</si>
  <si>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</si>
  <si>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</si>
  <si>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</si>
  <si>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</si>
  <si>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</si>
  <si>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</si>
  <si>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</si>
  <si>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</si>
  <si>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</si>
  <si>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</si>
  <si>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</si>
  <si>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</si>
  <si>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</si>
  <si>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</si>
  <si>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</si>
  <si>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</si>
  <si>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</si>
  <si>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</si>
  <si>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</si>
  <si>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</si>
  <si>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</si>
  <si>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</si>
  <si>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</si>
  <si>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</si>
  <si>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</si>
  <si>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</si>
  <si>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</si>
  <si>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</si>
  <si>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</si>
  <si>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</si>
  <si>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</si>
  <si>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</si>
  <si>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</si>
  <si>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</si>
  <si>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</si>
  <si>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</si>
  <si>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</si>
  <si>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</si>
  <si>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</si>
  <si>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</si>
  <si>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</si>
  <si>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</si>
  <si>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</si>
  <si>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</si>
  <si>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</si>
  <si>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</si>
  <si>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</si>
  <si>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</si>
  <si>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</si>
  <si>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</si>
  <si>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</si>
  <si>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</si>
  <si>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</si>
  <si>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</si>
  <si>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</si>
  <si>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</si>
  <si>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</si>
  <si>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</si>
  <si>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</si>
  <si>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</si>
  <si>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</si>
  <si>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</si>
  <si>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</si>
  <si>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</si>
  <si>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</si>
  <si>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</si>
  <si>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</si>
  <si>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</si>
  <si>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</si>
  <si>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</si>
  <si>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</si>
  <si>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</si>
  <si>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</si>
  <si>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</si>
  <si>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</si>
  <si>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</si>
  <si>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</si>
  <si>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</si>
  <si>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</si>
  <si>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</si>
  <si>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</si>
  <si>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</si>
  <si>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</si>
  <si>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</si>
  <si>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</si>
  <si>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</si>
  <si>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</si>
  <si>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</si>
  <si>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</si>
  <si>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</si>
  <si>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</si>
  <si>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</si>
  <si>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</si>
  <si>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</si>
  <si>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</si>
  <si>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</si>
  <si>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</si>
  <si>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</si>
  <si>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</si>
  <si>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</si>
  <si>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</si>
  <si>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</si>
  <si>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</si>
  <si>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</si>
  <si>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</si>
  <si>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</si>
  <si>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</si>
  <si>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</si>
  <si>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</si>
  <si>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</si>
  <si>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</si>
  <si>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</si>
  <si>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</si>
  <si>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</si>
  <si>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</si>
  <si>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</si>
  <si>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</si>
  <si>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</si>
  <si>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</si>
  <si>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</si>
  <si>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</si>
  <si>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</si>
  <si>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</si>
  <si>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</si>
  <si>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</si>
  <si>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</si>
  <si>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</si>
  <si>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</si>
  <si>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</si>
  <si>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</si>
  <si>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</si>
  <si>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</si>
  <si>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</si>
  <si>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</si>
  <si>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</si>
  <si>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</si>
  <si>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</si>
  <si>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</si>
  <si>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</si>
  <si>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</si>
  <si>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</si>
  <si>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</si>
  <si>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</si>
  <si>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</si>
  <si>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</si>
  <si>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</si>
  <si>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</si>
  <si>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</si>
  <si>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</si>
  <si>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</si>
  <si>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</si>
  <si>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</si>
  <si>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</si>
  <si>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</si>
  <si>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</si>
  <si>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</si>
  <si>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</si>
  <si>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</si>
  <si>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</si>
  <si>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</si>
  <si>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</si>
  <si>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</si>
  <si>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</si>
  <si>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</si>
  <si>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</si>
  <si>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</si>
  <si>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</si>
  <si>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</si>
  <si>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</si>
  <si>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</si>
  <si>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</si>
  <si>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</si>
  <si>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</si>
  <si>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</si>
  <si>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</si>
  <si>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</si>
  <si>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</si>
  <si>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</si>
  <si>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</si>
  <si>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</si>
  <si>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</si>
  <si>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</si>
  <si>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</si>
  <si>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</si>
  <si>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</si>
  <si>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</si>
  <si>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</si>
  <si>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</si>
  <si>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</si>
  <si>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</si>
  <si>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</si>
  <si>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</si>
  <si>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</si>
  <si>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</si>
  <si>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</si>
  <si>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</si>
  <si>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</si>
  <si>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</si>
  <si>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</si>
  <si>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</si>
  <si>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</si>
  <si>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</si>
  <si>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</si>
  <si>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</si>
  <si>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</si>
  <si>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</si>
  <si>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</si>
  <si>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</si>
  <si>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</si>
  <si>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</si>
  <si>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</si>
  <si>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</si>
  <si>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</si>
  <si>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</si>
  <si>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</si>
  <si>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</si>
  <si>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</si>
  <si>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</si>
  <si>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</si>
  <si>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</si>
  <si>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</si>
  <si>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</si>
  <si>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</si>
  <si>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</si>
  <si>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</si>
  <si>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</si>
  <si>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</si>
  <si>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</si>
  <si>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</si>
  <si>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</si>
  <si>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</si>
  <si>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</si>
  <si>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</si>
  <si>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</si>
  <si>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</si>
  <si>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</si>
  <si>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</si>
  <si>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</si>
  <si>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</si>
  <si>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</si>
  <si>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</si>
  <si>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</si>
  <si>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</si>
  <si>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</si>
  <si>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</si>
  <si>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</si>
  <si>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</si>
  <si>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</si>
  <si>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</si>
  <si>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</si>
  <si>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</si>
  <si>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</si>
  <si>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</si>
  <si>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</si>
  <si>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</si>
  <si>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</si>
  <si>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</si>
  <si>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</si>
  <si>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</si>
  <si>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</si>
  <si>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</si>
  <si>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</si>
  <si>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</si>
  <si>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</si>
  <si>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</si>
  <si>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</si>
  <si>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</si>
  <si>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</si>
  <si>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</si>
  <si>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</si>
  <si>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</si>
  <si>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</si>
  <si>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</si>
  <si>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</si>
  <si>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</si>
  <si>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</si>
  <si>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</si>
  <si>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</si>
  <si>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</si>
  <si>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</si>
  <si>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</si>
  <si>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</si>
  <si>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</si>
  <si>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</si>
  <si>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</si>
  <si>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</si>
  <si>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</si>
  <si>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</si>
  <si>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</si>
  <si>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</si>
  <si>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</si>
  <si>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</si>
  <si>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</si>
  <si>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</si>
  <si>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</si>
  <si>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</si>
  <si>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</si>
  <si>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</si>
  <si>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</si>
  <si>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</si>
  <si>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</si>
  <si>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</si>
  <si>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</si>
  <si>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</si>
  <si>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</si>
  <si>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</si>
  <si>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</si>
  <si>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</si>
  <si>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</si>
  <si>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</si>
  <si>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</si>
  <si>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</si>
  <si>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</si>
  <si>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</si>
  <si>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</si>
  <si>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</si>
  <si>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</si>
  <si>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</si>
  <si>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</si>
  <si>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</si>
  <si>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</si>
  <si>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</si>
  <si>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</si>
  <si>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</si>
  <si>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</si>
  <si>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</si>
  <si>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</si>
  <si>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</si>
  <si>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</si>
  <si>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</si>
  <si>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</si>
  <si>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</si>
  <si>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</si>
  <si>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</si>
  <si>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</si>
  <si>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</si>
  <si>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</si>
  <si>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</si>
  <si>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</si>
  <si>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</si>
  <si>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</si>
  <si>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</si>
  <si>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</si>
  <si>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</si>
  <si>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</si>
  <si>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</si>
  <si>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</si>
  <si>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</si>
  <si>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</si>
  <si>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</si>
  <si>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</si>
  <si>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</si>
  <si>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</si>
  <si>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</si>
  <si>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</si>
  <si>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</si>
  <si>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</si>
  <si>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</si>
  <si>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</si>
  <si>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</si>
  <si>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</si>
  <si>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</si>
  <si>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</si>
  <si>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</si>
  <si>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</si>
  <si>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</si>
  <si>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</si>
  <si>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</si>
  <si>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</si>
  <si>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</si>
  <si>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</si>
  <si>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</si>
  <si>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</si>
  <si>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</si>
  <si>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</si>
  <si>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</si>
  <si>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</si>
  <si>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</si>
  <si>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</si>
  <si>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</si>
  <si>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</si>
  <si>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</si>
  <si>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</si>
  <si>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</si>
  <si>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</si>
  <si>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</si>
  <si>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</si>
  <si>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</si>
  <si>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</si>
  <si>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</si>
  <si>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</si>
  <si>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</si>
  <si>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</si>
  <si>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</si>
  <si>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</si>
  <si>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</si>
  <si>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</si>
  <si>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</si>
  <si>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</si>
  <si>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</si>
  <si>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</si>
  <si>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</si>
  <si>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</si>
  <si>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</si>
  <si>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</si>
  <si>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</si>
  <si>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</si>
  <si>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</si>
  <si>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</si>
  <si>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</si>
  <si>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</si>
  <si>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</si>
  <si>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</si>
  <si>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</si>
  <si>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</si>
  <si>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</si>
  <si>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</si>
  <si>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</si>
  <si>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</si>
  <si>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</si>
  <si>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</si>
  <si>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</si>
  <si>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</si>
  <si>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</si>
  <si>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</si>
  <si>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</si>
  <si>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</si>
  <si>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</si>
  <si>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</si>
  <si>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</si>
  <si>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</si>
  <si>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</si>
  <si>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</si>
  <si>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</si>
  <si>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</si>
  <si>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</si>
  <si>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</si>
  <si>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</si>
  <si>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</si>
  <si>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</si>
  <si>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</si>
  <si>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</si>
  <si>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</si>
  <si>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</si>
  <si>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</si>
  <si>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</si>
  <si>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</si>
  <si>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</si>
  <si>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</si>
  <si>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</si>
  <si>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</si>
  <si>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</si>
  <si>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</si>
  <si>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</si>
  <si>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</si>
  <si>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</si>
  <si>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</si>
  <si>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</si>
  <si>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</si>
  <si>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</si>
  <si>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</si>
  <si>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</si>
  <si>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</si>
  <si>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</si>
  <si>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</si>
  <si>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</si>
  <si>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</si>
  <si>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</si>
  <si>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</si>
  <si>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</si>
  <si>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</si>
  <si>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</si>
  <si>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</si>
  <si>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</si>
  <si>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</si>
  <si>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</si>
  <si>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</si>
  <si>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</si>
  <si>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</si>
  <si>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</si>
  <si>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</si>
  <si>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</si>
  <si>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</si>
  <si>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</si>
  <si>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</si>
  <si>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</si>
  <si>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</si>
  <si>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</si>
  <si>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</si>
  <si>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</si>
  <si>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</si>
  <si>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</si>
  <si>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</si>
  <si>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</si>
  <si>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</si>
  <si>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</si>
  <si>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</si>
  <si>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</si>
  <si>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</si>
  <si>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</si>
  <si>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</si>
  <si>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</si>
  <si>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</si>
  <si>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</si>
  <si>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</si>
  <si>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</si>
  <si>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</si>
  <si>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</si>
  <si>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</si>
  <si>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</si>
  <si>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</si>
  <si>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</si>
  <si>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</si>
  <si>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</si>
  <si>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</si>
  <si>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</si>
  <si>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</si>
  <si>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</si>
  <si>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</si>
  <si>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</si>
  <si>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</si>
  <si>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</si>
  <si>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</si>
  <si>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</si>
  <si>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</si>
  <si>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</si>
  <si>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</si>
  <si>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</si>
  <si>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</si>
  <si>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</si>
  <si>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</si>
  <si>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</si>
  <si>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</si>
  <si>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</si>
  <si>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</si>
  <si>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</si>
  <si>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</si>
  <si>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</si>
  <si>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</si>
  <si>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</si>
  <si>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</si>
  <si>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</si>
  <si>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</si>
  <si>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</si>
  <si>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</si>
  <si>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</si>
  <si>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</si>
  <si>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</si>
  <si>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</si>
  <si>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</si>
  <si>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</si>
  <si>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</si>
  <si>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</si>
  <si>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</si>
  <si>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</si>
  <si>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</si>
  <si>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</si>
  <si>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</si>
  <si>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</si>
  <si>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</si>
  <si>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</si>
  <si>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</si>
  <si>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</si>
  <si>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</si>
  <si>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</si>
  <si>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</si>
  <si>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</si>
  <si>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</si>
  <si>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</si>
  <si>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</si>
  <si>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</si>
  <si>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</si>
  <si>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</si>
  <si>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</si>
  <si>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</si>
  <si>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</si>
  <si>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</si>
  <si>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</si>
  <si>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</si>
  <si>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</si>
  <si>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</si>
  <si>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</si>
  <si>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</si>
  <si>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</si>
  <si>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</si>
  <si>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</si>
  <si>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</si>
  <si>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</si>
  <si>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</si>
  <si>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</si>
  <si>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</si>
  <si>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</si>
  <si>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</si>
  <si>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</si>
  <si>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</si>
  <si>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</si>
  <si>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</si>
  <si>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</si>
  <si>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</si>
  <si>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</si>
  <si>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</si>
  <si>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</si>
  <si>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</si>
  <si>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</si>
  <si>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</si>
  <si>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</si>
  <si>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</si>
  <si>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</si>
  <si>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</si>
  <si>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</si>
  <si>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</si>
  <si>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</si>
  <si>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</si>
  <si>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</si>
  <si>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</si>
  <si>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</si>
  <si>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</si>
  <si>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</si>
  <si>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</si>
  <si>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</si>
  <si>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</si>
  <si>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</si>
  <si>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</si>
  <si>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</si>
  <si>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</si>
  <si>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</si>
  <si>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</si>
  <si>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</si>
  <si>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</si>
  <si>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</si>
  <si>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</si>
  <si>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</si>
  <si>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</si>
  <si>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</si>
  <si>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</si>
  <si>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</si>
  <si>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</si>
  <si>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</si>
  <si>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</si>
  <si>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</si>
  <si>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</si>
  <si>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</si>
  <si>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</si>
  <si>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</si>
  <si>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</si>
  <si>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</si>
  <si>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</si>
  <si>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</si>
  <si>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</si>
  <si>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</si>
  <si>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</si>
  <si>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</si>
  <si>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</si>
  <si>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</si>
  <si>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</si>
  <si>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</si>
  <si>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</si>
  <si>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</si>
  <si>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</si>
  <si>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</si>
  <si>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</si>
  <si>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</si>
  <si>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</si>
  <si>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</si>
  <si>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</si>
  <si>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</si>
  <si>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</si>
  <si>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</si>
  <si>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</si>
  <si>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</si>
  <si>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</si>
  <si>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</si>
  <si>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</si>
  <si>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</si>
  <si>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</si>
  <si>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</si>
  <si>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</si>
  <si>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</si>
  <si>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</si>
  <si>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</si>
  <si>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</si>
  <si>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</si>
  <si>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</si>
  <si>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</si>
  <si>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</si>
  <si>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</si>
  <si>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</si>
  <si>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</si>
  <si>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</si>
  <si>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</si>
  <si>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</si>
  <si>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</si>
  <si>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</si>
  <si>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</si>
  <si>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</si>
  <si>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</si>
  <si>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</si>
  <si>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</si>
  <si>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</si>
  <si>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</si>
  <si>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</si>
  <si>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</si>
  <si>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</si>
  <si>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</si>
  <si>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</si>
  <si>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</si>
  <si>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</si>
  <si>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</si>
  <si>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</si>
  <si>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</si>
  <si>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</si>
  <si>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</si>
  <si>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</si>
  <si>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</si>
  <si>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</si>
  <si>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</si>
  <si>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</si>
  <si>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</si>
  <si>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</si>
  <si>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</si>
  <si>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</si>
  <si>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</si>
  <si>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</si>
  <si>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</si>
  <si>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</si>
  <si>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</si>
  <si>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</si>
  <si>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</si>
  <si>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</si>
  <si>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</si>
  <si>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</si>
  <si>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</si>
  <si>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</si>
  <si>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</si>
  <si>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</si>
  <si>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</si>
  <si>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</si>
  <si>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</si>
  <si>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</si>
  <si>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</si>
  <si>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</si>
  <si>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</si>
  <si>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</si>
  <si>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</si>
  <si>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</si>
  <si>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</si>
  <si>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</si>
  <si>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</si>
  <si>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</si>
  <si>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</si>
  <si>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</si>
  <si>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</si>
  <si>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</si>
  <si>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</si>
  <si>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</si>
  <si>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</si>
  <si>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</si>
  <si>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</si>
  <si>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</si>
  <si>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</si>
  <si>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</si>
  <si>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</si>
  <si>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</si>
  <si>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</si>
  <si>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</si>
  <si>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</si>
  <si>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</si>
  <si>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</si>
  <si>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</si>
  <si>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PCM-20251025-00001467</t>
  </si>
  <si>
    <t>ETA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</si>
  <si>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</si>
  <si>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</si>
  <si>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</si>
  <si>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</si>
  <si>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</si>
  <si>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</si>
  <si>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</si>
  <si>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</si>
  <si>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</si>
  <si>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</si>
  <si>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</si>
  <si>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</si>
  <si>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</si>
  <si>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</si>
  <si>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</si>
  <si>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</si>
  <si>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</si>
  <si>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</si>
  <si>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</si>
  <si>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</si>
  <si>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</si>
  <si>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</si>
  <si>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</si>
  <si>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</si>
  <si>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</si>
  <si>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</si>
  <si>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</si>
  <si>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</si>
  <si>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</si>
  <si>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</si>
  <si>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</si>
  <si>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</si>
  <si>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</si>
  <si>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</si>
  <si>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</si>
  <si>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</si>
  <si>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</si>
  <si>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</si>
  <si>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</si>
  <si>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</si>
  <si>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</si>
  <si>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</si>
  <si>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</si>
  <si>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</si>
  <si>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</si>
  <si>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</si>
  <si>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</si>
  <si>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</si>
  <si>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</si>
  <si>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</si>
  <si>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</si>
  <si>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</si>
  <si>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</si>
  <si>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</si>
  <si>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</si>
  <si>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</si>
  <si>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</si>
  <si>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</si>
  <si>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</si>
  <si>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</si>
  <si>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</si>
  <si>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</si>
  <si>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</si>
  <si>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</si>
  <si>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</si>
  <si>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</si>
  <si>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</si>
  <si>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</si>
  <si>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</si>
  <si>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</si>
  <si>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</si>
  <si>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</si>
  <si>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</si>
  <si>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</si>
  <si>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</si>
  <si>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</si>
  <si>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</si>
  <si>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</si>
  <si>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</si>
  <si>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</si>
  <si>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</si>
  <si>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</si>
  <si>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</si>
  <si>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</si>
  <si>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</si>
  <si>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</si>
  <si>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</si>
  <si>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</si>
  <si>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</si>
  <si>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</si>
  <si>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access Night</t>
  </si>
  <si>
    <t>sir0050</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</si>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</sst>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34" fillId="0" borderId="0" xfId="0" applyFont="1"/>
    <xf numFmtId="0" fontId="7" fillId="7" borderId="18"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6" totalsRowShown="0" headerRowDxfId="157" dataDxfId="156" headerRowBorderDxfId="154" tableBorderDxfId="155" totalsRowBorderDxfId="153">
  <autoFilter ref="A1:CJ22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D6" sqref="D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292.81303240740817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12.318043981482333</v>
      </c>
      <c r="H3" s="137">
        <v>45943.437442129631</v>
      </c>
      <c r="I3" s="135" t="str">
        <f>IFERROR(VLOOKUP(D3,DB!A:F,6,0),"")</f>
        <v>Generator-SG</v>
      </c>
      <c r="J3" s="135" t="str">
        <f>IFERROR(VLOOKUP(D3,DB!A:G,7,0),"")</f>
        <v>Vandalized</v>
      </c>
      <c r="K3" s="139" t="s">
        <v>39001</v>
      </c>
      <c r="L3" s="140" t="str">
        <f>IFERROR(VLOOKUP(D3,DB!A:I,9,0),"")</f>
        <v>Latis</v>
      </c>
    </row>
    <row r="4" spans="1:15" ht="15" customHeight="1">
      <c r="A4" s="172" t="s">
        <v>39002</v>
      </c>
      <c r="B4" s="170" t="str">
        <f>IFERROR(VLOOKUP(D4,DB!A:K,11,0),"")</f>
        <v>R1</v>
      </c>
      <c r="C4" s="147">
        <v>1</v>
      </c>
      <c r="D4" s="147" t="s">
        <v>8536</v>
      </c>
      <c r="E4" s="169" t="s">
        <v>38998</v>
      </c>
      <c r="F4" s="149">
        <v>45955.730914351851</v>
      </c>
      <c r="G4" s="150">
        <f ca="1">IFERROR(NOW()-F4,"")</f>
        <v>3.054398148378823E-2</v>
      </c>
      <c r="H4" s="149">
        <v>45955.725358796299</v>
      </c>
      <c r="I4" s="147" t="str">
        <f>IFERROR(VLOOKUP(D4,DB!A:F,6,0),"")</f>
        <v>Power Cube</v>
      </c>
      <c r="J4" s="147" t="str">
        <f>IFERROR(VLOOKUP(D4,DB!A:G,7,0),"")</f>
        <v>No BB Design+Weak</v>
      </c>
      <c r="K4" s="151" t="s">
        <v>39003</v>
      </c>
      <c r="L4" s="152" t="str">
        <f>IFERROR(VLOOKUP(D4,DB!A:I,9,0),"")</f>
        <v>Latis</v>
      </c>
    </row>
    <row r="5" spans="1:15" ht="15" customHeight="1">
      <c r="A5" s="134"/>
      <c r="B5" s="135" t="str">
        <f>IFERROR(VLOOKUP(D5,DB!A:K,11,0),"")</f>
        <v/>
      </c>
      <c r="C5" s="135"/>
      <c r="D5" s="135"/>
      <c r="E5" s="136"/>
      <c r="F5" s="137"/>
      <c r="G5" s="138">
        <f ca="1">IFERROR(NOW()-F5,"")</f>
        <v>45955.761458333334</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45955.761458333334</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45955.761458333334</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45955.761458333334</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45955.761458333334</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45955.761458333334</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45955.761458333334</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45955.761458333334</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45955.761458333334</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45955.761458333334</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45955.761458333334</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45955.761458333334</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45955.761458333334</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45955.761458333334</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45955.761458333334</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45955.761458333334</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45955.761458333334</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45955.761458333334</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45955.761458333334</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45955.761458333334</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45955.761458333334</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45955.761458333334</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45955.761458333334</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45955.761458333334</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45955.761458333334</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45955.761458333334</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45955.761458333334</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45955.761458333334</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45955.761458333334</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45955.761458333334</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45955.761458333334</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45955.761458333334</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45955.761458333334</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45955.761458333334</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45955.761458333334</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45955.761458333334</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45955.761458333334</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45955.761458333334</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45955.761458333334</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45955.761458333334</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45955.761458333334</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45955.761458333334</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45955.761458333334</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45955.761458333334</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45955.761458333334</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45955.761458333334</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45955.761458333334</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45955.761458333334</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45955.761458333334</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45955.761458333334</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45955.761458333334</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45955.761458333334</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45955.761458333334</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45955.761458333334</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45955.761458333334</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45955.761458333334</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A971E229-F5D8-416E-93CD-574922EF7FDC}"/>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6"/>
  <sheetViews>
    <sheetView workbookViewId="0">
      <selection activeCell="A6" sqref="A6:XFD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130.76162037037284</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11.265682870369346</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45955.761458333334</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45955.761458333334</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45955.761458333334</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45955.761458333334</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45955.761458333334</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45955.761458333334</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45955.761458333334</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45955.761458333334</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45955.761458333334</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45955.761458333334</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45955.761458333334</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45955.761458333334</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45955.761458333334</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45955.761458333334</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45955.761458333334</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45955.761458333334</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45955.761458333334</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45955.761458333334</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45955.761458333334</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45955.761458333334</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45955.761458333334</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45955.761458333334</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45955.761458333334</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45955.761458333334</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45955.761458333334</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45955.761458333334</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45955.761458333334</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45955.761458333334</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45955.761458333334</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45955.761458333334</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45955.761458333334</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45955.761458333334</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45955.761458333334</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45955.761458333334</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45955.761458333334</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45955.761458333334</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45955.761458333334</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45955.761458333334</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45955.761458333334</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45955.761458333334</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45955.761458333334</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45955.761458333334</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45955.761458333334</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45955.761458333334</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45955.761458333334</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45955.761458333334</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45955.761458333334</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45955.761458333334</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45955.761458333334</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45955.761458333334</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45955.761458333334</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45955.761458333334</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45955.761458333334</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45955.761458333334</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45955.761458333334</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45955.761458333334</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45955.761458333334</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45955.761458333334</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45955.761458333334</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45955.761458333334</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45955.761458333334</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45955.761458333334</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45955.761458333334</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45955.761458333334</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45955.761458333334</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45955.761458333334</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45955.761458333334</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45955.761458333334</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45955.761458333334</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45955.761458333334</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45955.761458333334</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45955.761458333334</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45955.761458333334</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45955.761458333334</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45955.761458333334</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45955.761458333334</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45955.761458333334</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62"/>
      <c r="B82" s="163" t="str">
        <f>IFERROR(VLOOKUP(D82,DB!A:K,11,0),"")</f>
        <v/>
      </c>
      <c r="C82" s="163"/>
      <c r="D82" s="163"/>
      <c r="E82" s="164"/>
      <c r="F82" s="165"/>
      <c r="G82" s="166">
        <f ca="1">IFERROR(NOW()-F82,"-")</f>
        <v>45955.761458333334</v>
      </c>
      <c r="H82" s="165"/>
      <c r="I82" s="163" t="str">
        <f>IFERROR(VLOOKUP(D82,DB!A:F,6,0),"")</f>
        <v/>
      </c>
      <c r="J82" s="163" t="str">
        <f>IFERROR(VLOOKUP(D82,DB!A:G,7,0),"")</f>
        <v/>
      </c>
      <c r="K82" s="167"/>
      <c r="L82" s="163" t="str">
        <f>IFERROR(VLOOKUP(D82,DB!A:I,9,0),"")</f>
        <v/>
      </c>
      <c r="M82" s="163"/>
      <c r="N82" s="163"/>
      <c r="O82" s="163"/>
      <c r="P82" s="163"/>
      <c r="Q82" s="163"/>
      <c r="R82" s="163"/>
      <c r="S82" s="163"/>
      <c r="T82" s="163"/>
      <c r="U82" s="163"/>
      <c r="V82" s="163"/>
      <c r="W82" s="163"/>
      <c r="X82" s="163"/>
      <c r="Y82" s="163"/>
      <c r="Z82" s="163"/>
      <c r="AA82" s="163"/>
      <c r="AB82" s="163"/>
      <c r="AC82" s="163"/>
      <c r="AD82" s="163"/>
      <c r="AE82" s="163"/>
      <c r="AF82" s="163"/>
      <c r="AG82" s="163"/>
      <c r="AH82" s="163"/>
      <c r="AI82" s="163"/>
      <c r="AJ82" s="163"/>
      <c r="AK82" s="163"/>
      <c r="AL82" s="163"/>
      <c r="AM82" s="163"/>
      <c r="AN82" s="163"/>
      <c r="AO82" s="163"/>
      <c r="AP82" s="163"/>
      <c r="AQ82" s="163"/>
      <c r="AR82" s="163"/>
      <c r="AS82" s="163"/>
      <c r="AT82" s="163"/>
      <c r="AU82" s="163"/>
      <c r="AV82" s="163"/>
      <c r="AW82" s="163"/>
      <c r="AX82" s="163"/>
      <c r="AY82" s="163"/>
      <c r="AZ82" s="163"/>
      <c r="BA82" s="163"/>
      <c r="BB82" s="163"/>
      <c r="BC82" s="163"/>
      <c r="BD82" s="163"/>
      <c r="BE82" s="163"/>
      <c r="BF82" s="163"/>
      <c r="BG82" s="163"/>
      <c r="BH82" s="163"/>
      <c r="BI82" s="163"/>
      <c r="BJ82" s="163"/>
      <c r="BK82" s="163"/>
      <c r="BL82" s="163"/>
      <c r="BM82" s="163"/>
      <c r="BN82" s="163"/>
      <c r="BO82" s="163"/>
      <c r="BP82" s="163"/>
      <c r="BQ82" s="163"/>
      <c r="BR82" s="163"/>
      <c r="BS82" s="163"/>
      <c r="BT82" s="163"/>
      <c r="BU82" s="163"/>
      <c r="BV82" s="163"/>
      <c r="BW82" s="163"/>
      <c r="BX82" s="163"/>
      <c r="BY82" s="163"/>
      <c r="BZ82" s="163"/>
      <c r="CA82" s="163"/>
      <c r="CB82" s="163"/>
      <c r="CC82" s="163"/>
      <c r="CD82" s="163"/>
      <c r="CE82" s="163"/>
      <c r="CF82" s="163"/>
      <c r="CG82" s="163"/>
      <c r="CH82" s="163"/>
      <c r="CI82" s="163"/>
      <c r="CJ82" s="168"/>
    </row>
    <row r="83" spans="1:88" ht="31.5" customHeight="1">
      <c r="A83" s="114"/>
      <c r="B83" s="18" t="str">
        <f>IFERROR(VLOOKUP(D83,DB!A:K,11,0),"")</f>
        <v/>
      </c>
      <c r="C83" s="18"/>
      <c r="D83" s="18"/>
      <c r="E83" s="115"/>
      <c r="F83" s="116"/>
      <c r="G83" s="117">
        <f ca="1">IFERROR(NOW()-F83,"-")</f>
        <v>45955.761458333334</v>
      </c>
      <c r="H83" s="116"/>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2"/>
    </row>
    <row r="84" spans="1:88" ht="31.5" customHeight="1">
      <c r="A84" s="114"/>
      <c r="B84" s="18" t="str">
        <f>IFERROR(VLOOKUP(D84,DB!A:K,11,0),"")</f>
        <v/>
      </c>
      <c r="C84" s="18"/>
      <c r="D84" s="18"/>
      <c r="E84" s="115"/>
      <c r="F84" s="116"/>
      <c r="G84" s="117">
        <f ca="1">IFERROR(NOW()-F84,"-")</f>
        <v>45955.761458333334</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45955.761458333334</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45955.761458333334</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45955.761458333334</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45955.761458333334</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45955.761458333334</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45955.761458333334</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45955.761458333334</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45955.761458333334</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45955.761458333334</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45955.761458333334</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45955.761458333334</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45955.761458333334</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45955.761458333334</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45955.761458333334</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45955.761458333334</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45955.761458333334</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45955.761458333334</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45955.761458333334</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45955.761458333334</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45955.761458333334</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45955.761458333334</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45955.761458333334</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45955.761458333334</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45955.761458333334</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45955.761458333334</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45955.761458333334</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45955.761458333334</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45955.761458333334</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45955.761458333334</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45955.761458333334</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45955.761458333334</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45955.761458333334</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45955.761458333334</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45955.761458333334</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45955.761458333334</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45955.761458333334</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45955.761458333334</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45955.761458333334</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45955.761458333334</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45955.761458333334</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45955.761458333334</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45955.761458333334</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45955.761458333334</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45955.761458333334</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45955.761458333334</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45955.761458333334</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45955.761458333334</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45955.761458333334</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45955.761458333334</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45955.761458333334</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45955.761458333334</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45955.761458333334</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45955.761458333334</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45955.761458333334</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45955.761458333334</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45955.761458333334</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45955.761458333334</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45955.761458333334</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45955.761458333334</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45955.761458333334</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45955.761458333334</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45955.761458333334</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45955.761458333334</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45955.761458333334</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45955.761458333334</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45955.761458333334</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45955.761458333334</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45955.761458333334</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45955.761458333334</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45955.761458333334</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45955.761458333334</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45955.761458333334</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45955.761458333334</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45955.761458333334</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45955.761458333334</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45955.761458333334</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45955.761458333334</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45955.761458333334</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45955.761458333334</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45955.761458333334</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45955.761458333334</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45955.761458333334</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45955.761458333334</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45955.761458333334</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45955.761458333334</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45955.761458333334</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45955.761458333334</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45955.761458333334</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45955.761458333334</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45955.761458333334</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45955.761458333334</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45955.761458333334</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45955.761458333334</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45955.761458333334</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45955.761458333334</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45955.761458333334</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45955.761458333334</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45955.761458333334</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45955.761458333334</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45955.761458333334</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45955.761458333334</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45955.761458333334</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45955.761458333334</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45955.761458333334</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45955.761458333334</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45955.761458333334</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45955.761458333334</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45955.761458333334</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45955.761458333334</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45955.761458333334</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45955.761458333334</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45955.761458333334</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45955.761458333334</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45955.761458333334</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45955.761458333334</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45955.761458333334</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45955.761458333334</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45955.761458333334</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45955.761458333334</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45955.761458333334</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45955.761458333334</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45955.761458333334</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45955.761458333334</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45955.761458333334</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45955.761458333334</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45955.761458333334</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45955.761458333334</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45955.761458333334</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45955.761458333334</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45955.761458333334</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45955.761458333334</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45955.761458333334</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45955.761458333334</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45955.761458333334</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45955.761458333334</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45955.761458333334</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45955.761458333334</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45955.761458333334</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45955.761458333334</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45955.761458333334</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45955.761458333334</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62"/>
      <c r="B226" s="163" t="str">
        <f>IFERROR(VLOOKUP(D226,DB!A:K,11,0),"")</f>
        <v/>
      </c>
      <c r="C226" s="163"/>
      <c r="D226" s="163"/>
      <c r="E226" s="164"/>
      <c r="F226" s="165"/>
      <c r="G226" s="166">
        <f ca="1">IFERROR(NOW()-F226,"-")</f>
        <v>45955.761458333334</v>
      </c>
      <c r="H226" s="165"/>
      <c r="I226" s="163" t="str">
        <f>IFERROR(VLOOKUP(D226,DB!A:F,6,0),"")</f>
        <v/>
      </c>
      <c r="J226" s="163" t="str">
        <f>IFERROR(VLOOKUP(D226,DB!A:G,7,0),"")</f>
        <v/>
      </c>
      <c r="K226" s="167"/>
      <c r="L226" s="163" t="str">
        <f>IFERROR(VLOOKUP(D226,DB!A:I,9,0),"")</f>
        <v/>
      </c>
      <c r="M226" s="163"/>
      <c r="N226" s="163"/>
      <c r="O226" s="163"/>
      <c r="P226" s="163"/>
      <c r="Q226" s="163"/>
      <c r="R226" s="163"/>
      <c r="S226" s="163"/>
      <c r="T226" s="163"/>
      <c r="U226" s="163"/>
      <c r="V226" s="163"/>
      <c r="W226" s="163"/>
      <c r="X226" s="163"/>
      <c r="Y226" s="163"/>
      <c r="Z226" s="163"/>
      <c r="AA226" s="163"/>
      <c r="AB226" s="163"/>
      <c r="AC226" s="163"/>
      <c r="AD226" s="163"/>
      <c r="AE226" s="163"/>
      <c r="AF226" s="163"/>
      <c r="AG226" s="163"/>
      <c r="AH226" s="163"/>
      <c r="AI226" s="163"/>
      <c r="AJ226" s="163"/>
      <c r="AK226" s="163"/>
      <c r="AL226" s="163"/>
      <c r="AM226" s="163"/>
      <c r="AN226" s="163"/>
      <c r="AO226" s="163"/>
      <c r="AP226" s="163"/>
      <c r="AQ226" s="163"/>
      <c r="AR226" s="163"/>
      <c r="AS226" s="163"/>
      <c r="AT226" s="163"/>
      <c r="AU226" s="163"/>
      <c r="AV226" s="163"/>
      <c r="AW226" s="163"/>
      <c r="AX226" s="163"/>
      <c r="AY226" s="163"/>
      <c r="AZ226" s="163"/>
      <c r="BA226" s="163"/>
      <c r="BB226" s="163"/>
      <c r="BC226" s="163"/>
      <c r="BD226" s="163"/>
      <c r="BE226" s="163"/>
      <c r="BF226" s="163"/>
      <c r="BG226" s="163"/>
      <c r="BH226" s="163"/>
      <c r="BI226" s="163"/>
      <c r="BJ226" s="163"/>
      <c r="BK226" s="163"/>
      <c r="BL226" s="163"/>
      <c r="BM226" s="163"/>
      <c r="BN226" s="163"/>
      <c r="BO226" s="163"/>
      <c r="BP226" s="163"/>
      <c r="BQ226" s="163"/>
      <c r="BR226" s="163"/>
      <c r="BS226" s="163"/>
      <c r="BT226" s="163"/>
      <c r="BU226" s="163"/>
      <c r="BV226" s="163"/>
      <c r="BW226" s="163"/>
      <c r="BX226" s="163"/>
      <c r="BY226" s="163"/>
      <c r="BZ226" s="163"/>
      <c r="CA226" s="163"/>
      <c r="CB226" s="163"/>
      <c r="CC226" s="163"/>
      <c r="CD226" s="163"/>
      <c r="CE226" s="163"/>
      <c r="CF226" s="163"/>
      <c r="CG226" s="163"/>
      <c r="CH226" s="163"/>
      <c r="CI226" s="163"/>
      <c r="CJ226" s="168"/>
    </row>
  </sheetData>
  <dataValidations count="2">
    <dataValidation allowBlank="1" showInputMessage="1" showErrorMessage="1" sqref="E1" xr:uid="{4D935161-CDD3-4592-B877-3FB59C99E142}"/>
    <dataValidation type="list" allowBlank="1" showInputMessage="1" showErrorMessage="1" sqref="E3:E22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45955.761458333334</v>
      </c>
      <c r="H2" s="22"/>
      <c r="I2" s="19" t="s">
        <v>39088</v>
      </c>
      <c r="J2" s="18" t="str">
        <f>IFERROR(VLOOKUP(D2,DB!A:G,7,0),"")</f>
        <v/>
      </c>
      <c r="K2" s="46"/>
      <c r="L2" s="23" t="str">
        <f>IFERROR(VLOOKUP(D2,DB!A:I,9,0),"")</f>
        <v/>
      </c>
    </row>
    <row r="3" spans="1:13" ht="15" customHeight="1">
      <c r="A3" s="19"/>
      <c r="B3" s="63" t="str">
        <f>IFERROR(VLOOKUP(D3,DB!A:K,11,0),"")</f>
        <v/>
      </c>
      <c r="C3" s="18"/>
      <c r="D3" s="18"/>
      <c r="E3" s="18"/>
      <c r="F3" s="20"/>
      <c r="G3" s="21">
        <f t="shared" ca="1" si="0"/>
        <v>45955.761458333334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45955.761458333334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45955.761458333334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45955.761458333334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45955.761458333334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45955.761458333334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45955.761458333334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45955.761458333334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45955.761458333334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45955.761458333334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45955.761458333334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45955.761458333334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45955.761458333334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45955.761458333334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45955.761458333334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45955.761458333334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45955.761458333334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45955.761458333334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45955.761458333334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45955.761458333334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45955.761458333334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45955.761458333334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45955.761458333334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45955.761458333334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45955.761458333334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45955.761458333334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45955.761458333334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45955.761458333334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45955.761458333334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45955.761458333334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45955.761458333334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45955.761458333334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45955.761458333334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45955.761458333334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45955.761458333334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45955.761458333334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45955.761458333334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45955.761458333334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45955.761458333334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45955.761458333334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45955.761458333334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45955.761458333334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45955.761458333334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45955.761458333334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45955.761458333334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45955.761458333334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45955.761458333334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45955.761458333334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45955.761458333334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45955.761458333334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45955.761458333334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45955.761458333334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45955.761458333334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45955.761458333334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45955.761458333334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45955.761458333334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45955.761458333334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45955.761458333334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45955.761458333334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45955.761458333334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45955.761458333334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45955.761458333334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45955.761458333334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45955.761458333334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45955.761458333334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45955.761458333334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45955.761458333334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45955.761458333334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45955.761458333334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45955.761458333334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45955.761458333334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45955.761458333334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45955.761458333334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45955.761458333334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45955.761458333334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45955.761458333334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45955.761458333334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45955.761458333334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45955.761458333334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45955.761458333334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45955.761458333334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45955.761458333334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45955.761458333334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45955.761458333334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45955.761458333334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45955.761458333334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45955.761458333334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45955.761458333334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45955.761458333334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45955.761458333334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45955.761458333334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45955.761458333334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45955.761458333334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45955.761458333334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45955.761458333334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45955.761458333334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45955.761458333334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45955.761458333334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45955.761458333334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45955.761458333334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45955.761458333334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45955.761458333334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45955.761458333334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45955.761458333334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45955.761458333334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45955.761458333334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45955.761458333334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45955.761458333334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45955.761458333334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45955.761458333334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45955.761458333334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45955.761458333334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45955.761458333334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45955.761458333334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45955.761458333334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45955.761458333334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45955.761458333334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45955.761458333334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45955.761458333334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45955.761458333334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45955.761458333334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45955.761458333334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45955.761458333334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45955.761458333334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45955.761458333334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45955.761458333334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45955.761458333334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45955.761458333334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45955.761458333334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45955.761458333334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45955.761458333334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45955.761458333334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45955.761458333334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45955.761458333334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45955.761458333334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45955.761458333334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45955.761458333334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45955.761458333334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45955.761458333334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45955.761458333334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45955.761458333334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45955.761458333334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45955.761458333334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45955.761458333334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45955.761458333334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45955.761458333334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45955.761458333334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45955.761458333334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45955.761458333334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45955.761458333334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45955.761458333334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45955.761458333334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45955.761458333334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45955.761458333334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45955.761458333334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45955.761458333334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45955.761458333334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45955.761458333334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45955.761458333334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45955.761458333334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45955.761458333334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45955.761458333334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45955.761458333334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45955.761458333334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45955.761458333334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45955.761458333334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45955.761458333334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45955.761458333334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45955.761458333334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45955.761458333334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45955.761458333334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45955.761458333334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45955.761458333334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45955.761458333334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45955.761458333334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45955.761458333334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45955.761458333334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45955.761458333334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45955.761458333334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45955.761458333334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45955.761458333334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45955.761458333334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45955.761458333334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45955.761458333334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45955.761458333334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45955.761458333334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45955.761458333334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45955.761458333334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45955.761458333334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45955.761458333334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45955.761458333334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45955.761458333334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45955.761458333334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45955.761458333334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45955.761458333334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45955.761458333334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45955.761458333334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45955.761458333334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45955.761458333334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45955.761458333334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45955.761458333334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45955.761458333334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45955.761458333334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45955.761458333334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45955.761458333334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45955.761458333334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45955.761458333334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45955.761458333334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45955.761458333334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45955.761458333334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45955.761458333334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45955.761458333334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45955.761458333334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45955.761458333334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45955.761458333334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45955.761458333334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45955.761458333334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45955.761458333334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45955.761458333334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45955.761458333334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45955.761458333334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45955.761458333334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45955.761458333334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45955.761458333334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45955.761458333334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45955.761458333334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45955.761458333334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45955.761458333334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45955.761458333334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45955.761458333334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45955.761458333334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45955.761458333334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45955.761458333334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45955.761458333334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45955.761458333334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45955.761458333334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45955.761458333334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45955.761458333334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45955.761458333334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45955.761458333334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45955.761458333334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45955.761458333334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45955.761458333334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45955.761458333334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45955.761458333334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45955.761458333334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45955.761458333334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45955.761458333334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45955.761458333334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45955.761458333334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45955.761458333334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45955.761458333334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45955.761458333334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45955.761458333334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45955.761458333334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45955.761458333334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45955.761458333334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45955.761458333334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45955.761458333334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45955.761458333334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45955.761458333334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45955.761458333334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45955.761458333334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45955.761458333334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45955.761458333334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45955.761458333334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45955.761458333334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45955.761458333334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45955.761458333334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45955.761458333334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45955.761458333334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45955.761458333334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45955.761458333334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45955.761458333334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45955.761458333334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45955.761458333334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45955.761458333334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45955.761458333334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45955.761458333334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45955.761458333334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45955.761458333334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45955.761458333334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45955.761458333334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45955.761458333334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45955.761458333334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45955.761458333334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45955.761458333334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45955.761458333334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45955.761458333334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45955.761458333334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45955.761458333334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45955.761458333334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45955.761458333334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45955.761458333334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45955.761458333334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45955.761458333334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45955.761458333334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45955.761458333334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45955.761458333334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45955.761458333334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45955.761458333334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45955.761458333334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45955.761458333334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45955.761458333334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45955.761458333334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45955.761458333334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45955.761458333334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45955.761458333334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45955.761458333334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45955.761458333334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45955.761458333334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45955.761458333334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45955.761458333334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45955.761458333334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45955.761458333334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45955.761458333334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45955.761458333334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45955.761458333334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45955.761458333334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45955.761458333334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45955.761458333334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45955.761458333334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45955.761458333334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45955.761458333334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45955.761458333334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45955.761458333334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45955.761458333334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45955.761458333334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45955.761458333334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45955.761458333334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45955.761458333334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45955.761458333334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45955.761458333334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45955.761458333334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45955.761458333334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45955.761458333334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45955.761458333334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45955.761458333334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45955.761458333334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45955.761458333334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45955.761458333334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45955.761458333334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45955.761458333334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45955.761458333334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45955.761458333334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45955.761458333334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45955.761458333334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45955.761458333334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45955.761458333334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45955.761458333334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45955.761458333334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45955.761458333334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45955.761458333334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45955.761458333334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45955.761458333334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45955.761458333334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45955.761458333334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45955.761458333334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45955.761458333334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45955.761458333334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45955.761458333334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45955.761458333334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45955.761458333334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45955.761458333334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45955.761458333334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45955.761458333334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45955.761458333334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45955.761458333334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45955.761458333334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45955.761458333334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45955.761458333334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45955.761458333334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45955.761458333334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45955.761458333334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45955.761458333334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45955.761458333334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45955.761458333334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45955.761458333334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45955.761458333334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45955.761458333334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45955.761458333334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45955.761458333334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45955.761458333334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45955.761458333334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45955.761458333334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45955.761458333334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45955.761458333334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45955.761458333334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45955.761458333334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45955.761458333334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45955.761458333334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45955.761458333334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45955.761458333334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45955.761458333334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45955.761458333334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45955.761458333334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45955.761458333334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45955.761458333334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45955.761458333334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45955.761458333334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45955.761458333334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45955.761458333334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45955.761458333334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45955.761458333334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45955.761458333334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45955.761458333334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45955.761458333334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45955.761458333334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45955.761458333334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45955.761458333334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45955.761458333334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45955.761458333334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45955.761458333334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45955.761458333334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45955.761458333334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45955.761458333334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45955.761458333334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45955.761458333334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45955.761458333334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45955.761458333334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45955.761458333334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45955.761458333334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45955.761458333334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45955.761458333334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45955.761458333334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45955.761458333334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45955.761458333334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45955.761458333334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45955.761458333334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45955.761458333334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45955.761458333334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45955.761458333334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45955.761458333334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45955.761458333334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45955.761458333334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45955.761458333334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45955.761458333334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45955.761458333334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45955.761458333334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45955.761458333334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45955.761458333334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45955.761458333334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45955.761458333334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45955.761458333334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45955.761458333334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45955.761458333334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45955.761458333334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45955.761458333334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45955.761458333334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45955.761458333334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45955.761458333334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45955.761458333334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45955.761458333334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45955.761458333334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45955.761458333334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45955.761458333334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45955.761458333334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45955.761458333334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45955.761458333334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45955.761458333334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45955.761458333334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45955.761458333334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45955.761458333334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45955.761458333334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45955.761458333334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45955.761458333334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45955.761458333334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45955.761458333334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45955.761458333334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45955.761458333334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45955.761458333334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45955.761458333334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45955.761458333334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45955.761458333334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45955.761458333334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45955.761458333334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45955.761458333334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45955.761458333334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45955.761458333334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45955.761458333334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45955.761458333334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45955.761458333334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45955.761458333334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45955.761458333334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45955.761458333334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45955.761458333334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45955.761458333334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45955.761458333334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45955.761458333334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45955.761458333334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45955.761458333334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45955.761458333334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45955.761458333334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45955.761458333334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45955.761458333334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45955.761458333334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45955.761458333334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45955.761458333334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45955.761458333334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45955.761458333334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45955.761458333334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45955.761458333334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45955.761458333334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45955.761458333334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45955.761458333334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45955.761458333334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45955.761458333334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45955.761458333334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45955.761458333334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45955.761458333334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45955.761458333334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45955.761458333334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45955.761458333334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45955.761458333334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45955.761458333334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45955.761458333334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45955.761458333334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45955.761458333334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45955.761458333334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45955.761458333334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45955.761458333334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45955.761458333334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45955.761458333334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45955.761458333334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45955.761458333334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45955.761458333334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45955.761458333334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45955.761458333334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45955.761458333334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45955.761458333334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45955.761458333334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45955.761458333334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45955.761458333334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45955.761458333334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45955.761458333334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45955.761458333334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45955.761458333334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45955.761458333334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45955.761458333334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45955.761458333334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45955.761458333334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45955.761458333334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45955.761458333334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45955.761458333334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45955.761458333334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45955.761458333334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45955.761458333334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45955.761458333334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45955.761458333334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45955.761458333334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45955.761458333334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45955.761458333334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45955.761458333334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45955.761458333334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45955.761458333334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45955.761458333334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45955.761458333334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45955.761458333334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45955.761458333334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45955.761458333334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45955.761458333334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45955.761458333334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45955.761458333334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45955.761458333334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45955.761458333334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45955.761458333334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45955.761458333334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45955.761458333334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45955.761458333334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45955.761458333334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45955.761458333334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45955.761458333334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45955.761458333334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45955.761458333334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45955.761458333334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45955.761458333334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45955.761458333334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45955.761458333334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45955.761458333334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45955.761458333334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45955.761458333334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45955.761458333334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45955.761458333334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45955.761458333334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45955.761458333334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45955.761458333334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45955.761458333334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45955.761458333334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45955.761458333334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45955.761458333334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45955.761458333334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45955.761458333334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45955.761458333334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45955.761458333334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45955.761458333334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45955.761458333334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45955.761458333334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45955.761458333334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45955.761458333334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45955.761458333334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45955.761458333334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45955.761458333334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45955.761458333334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45955.761458333334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45955.761458333334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45955.761458333334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45955.761458333334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45955.761458333334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45955.761458333334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45955.761458333334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45955.761458333334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45955.761458333334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45955.761458333334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45955.761458333334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45955.761458333334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45955.761458333334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45955.761458333334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45955.761458333334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45955.761458333334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45955.761458333334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45955.761458333334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45955.761458333334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45955.761458333334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45955.761458333334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45955.761458333334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45955.761458333334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45955.761458333334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45955.761458333334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45955.761458333334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45955.761458333334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45955.761458333334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45955.761458333334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45955.761458333334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45955.761458333334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45955.761458333334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45955.761458333334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45955.761458333334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45955.761458333334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45955.761458333334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45955.761458333334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45955.761458333334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45955.761458333334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45955.761458333334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45955.761458333334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45955.761458333334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45955.761458333334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45955.761458333334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45955.761458333334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45955.761458333334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45955.761458333334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45955.761458333334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45955.761458333334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45955.761458333334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45955.761458333334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45955.761458333334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45955.761458333334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45955.761458333334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45955.761458333334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45955.761458333334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45955.761458333334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45955.761458333334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45955.761458333334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45955.761458333334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45955.761458333334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45955.761458333334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45955.761458333334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45955.761458333334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45955.761458333334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45955.761458333334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45955.761458333334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45955.761458333334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45955.761458333334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45955.761458333334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45955.761458333334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45955.761458333334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45955.761458333334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45955.761458333334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45955.761458333334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45955.761458333334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45955.761458333334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45955.761458333334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45955.761458333334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45955.761458333334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45955.761458333334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45955.761458333334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45955.761458333334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45955.761458333334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45955.761458333334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45955.761458333334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45955.761458333334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45955.761458333334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45955.761458333334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45955.761458333334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45955.761458333334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45955.761458333334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45955.761458333334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45955.761458333334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45955.761458333334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45955.761458333334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45955.761458333334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45955.761458333334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45955.761458333334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45955.761458333334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45955.761458333334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45955.761458333334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45955.761458333334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45955.761458333334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45955.761458333334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45955.761458333334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45955.761458333334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45955.761458333334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45955.761458333334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45955.761458333334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45955.761458333334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45955.761458333334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45955.761458333334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45955.761458333334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45955.761458333334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45955.761458333334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45955.761458333334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45955.761458333334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45955.761458333334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45955.761458333334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45955.761458333334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45955.761458333334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45955.761458333334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45955.761458333334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45955.761458333334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45955.761458333334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45955.761458333334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45955.761458333334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45955.761458333334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45955.761458333334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45955.761458333334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45955.761458333334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45955.761458333334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45955.761458333334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45955.761458333334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45955.761458333334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45955.761458333334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45955.761458333334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45955.761458333334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45955.761458333334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45955.761458333334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45955.761458333334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45955.761458333334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45955.761458333334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45955.761458333334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45955.761458333334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45955.761458333334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45955.761458333334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45955.761458333334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45955.761458333334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45955.761458333334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45955.761458333334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45955.761458333334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45955.761458333334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45955.761458333334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45955.761458333334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45955.761458333334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45955.761458333334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45955.761458333334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45955.761458333334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45955.761458333334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45955.761458333334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45955.761458333334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45955.761458333334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45955.761458333334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45955.761458333334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45955.761458333334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45955.761458333334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45955.761458333334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45955.761458333334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45955.761458333334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45955.761458333334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45955.761458333334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45955.761458333334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45955.761458333334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45955.761458333334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45955.761458333334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45955.761458333334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45955.761458333334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45955.761458333334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45955.761458333334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45955.761458333334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45955.761458333334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45955.761458333334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45955.761458333334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45955.761458333334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45955.761458333334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45955.761458333334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45955.761458333334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45955.761458333334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45955.761458333334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45955.761458333334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45955.761458333334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45955.761458333334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45955.761458333334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45955.761458333334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45955.761458333334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45955.761458333334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45955.761458333334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45955.761458333334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45955.761458333334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45955.761458333334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45955.761458333334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45955.761458333334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45955.761458333334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45955.761458333334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45955.761458333334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45955.761458333334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45955.761458333334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45955.761458333334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45955.761458333334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45955.761458333334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45955.761458333334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45955.761458333334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45955.761458333334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45955.761458333334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45955.761458333334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45955.761458333334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45955.761458333334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45955.761458333334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45955.761458333334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45955.761458333334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45955.761458333334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45955.761458333334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45955.761458333334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45955.761458333334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45955.761458333334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45955.761458333334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45955.761458333334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45955.761458333334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45955.761458333334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45955.761458333334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45955.761458333334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45955.761458333334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45955.761458333334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45955.761458333334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45955.761458333334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45955.761458333334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45955.761458333334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45955.761458333334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45955.761458333334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45955.761458333334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45955.761458333334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45955.761458333334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45955.761458333334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45955.761458333334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45955.761458333334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45955.761458333334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45955.761458333334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45955.761458333334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45955.761458333334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45955.761458333334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45955.761458333334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45955.761458333334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45955.761458333334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45955.761458333334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45955.761458333334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45955.761458333334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45955.761458333334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45955.761458333334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45955.761458333334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45955.761458333334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45955.761458333334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45955.761458333334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45955.761458333334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45955.761458333334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45955.761458333334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45955.761458333334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45955.761458333334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45955.761458333334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45955.761458333334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45955.761458333334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45955.761458333334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45955.761458333334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45955.761458333334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45955.761458333334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45955.761458333334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45955.761458333334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45955.761458333334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45955.761458333334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45955.761458333334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45955.761458333334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45955.761458333334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45955.761458333334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45955.761458333334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45955.761458333334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45955.761458333334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45955.761458333334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45955.761458333334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45955.761458333334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45955.761458333334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45955.761458333334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45955.761458333334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45955.761458333334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45955.761458333334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45955.761458333334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45955.761458333334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45955.761458333334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45955.761458333334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45955.761458333334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45955.761458333334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45955.761458333334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45955.761458333334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45955.761458333334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45955.761458333334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45955.761458333334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45955.761458333334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45955.761458333334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45955.761458333334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45955.761458333334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45955.761458333334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45955.761458333334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45955.761458333334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45955.761458333334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45955.761458333334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45955.761458333334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45955.761458333334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45955.761458333334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45955.761458333334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45955.761458333334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45955.761458333334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45955.761458333334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45955.761458333334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45955.761458333334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45955.761458333334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45955.761458333334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45955.761458333334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45955.761458333334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45955.761458333334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45955.761458333334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45955.761458333334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45955.761458333334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45955.761458333334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45955.761458333334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45955.761458333334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45955.761458333334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45955.761458333334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45955.761458333334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45955.761458333334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45955.761458333334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45955.761458333334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45955.761458333334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45955.761458333334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45955.761458333334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45955.761458333334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45955.761458333334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45955.761458333334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45955.761458333334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45955.761458333334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45955.761458333334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45955.761458333334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45955.761458333334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45955.761458333334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45955.761458333334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45955.761458333334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45955.761458333334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45955.761458333334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45955.761458333334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45955.761458333334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45955.761458333334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45955.761458333334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45955.761458333334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45955.761458333334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45955.761458333334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45955.761458333334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45955.761458333334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45955.761458333334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45955.761458333334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45955.761458333334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45955.761458333334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45955.761458333334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45955.761458333334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45955.761458333334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45955.761458333334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45955.761458333334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45955.761458333334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45955.761458333334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45955.761458333334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45955.761458333334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45955.761458333334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45955.761458333334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45955.761458333334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45955.761458333334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45955.761458333334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45955.761458333334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45955.761458333334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45955.761458333334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45955.761458333334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45955.761458333334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45955.761458333334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45955.761458333334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45955.761458333334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45955.761458333334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45955.761458333334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45955.761458333334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45955.761458333334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45955.761458333334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45955.761458333334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45955.761458333334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45955.761458333334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45955.761458333334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45955.761458333334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45955.761458333334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45955.761458333334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45955.761458333334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45955.761458333334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45955.761458333334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45955.761458333334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45955.761458333334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45955.761458333334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45955.761458333334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45955.761458333334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45955.761458333334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45955.761458333334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45955.761458333334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45955.761458333334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45955.761458333334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45955.761458333334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45955.761458333334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45955.761458333334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45955.761458333334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45955.761458333334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45955.761458333334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45955.761458333334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45955.761458333334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45955.761458333334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45955.761458333334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45955.761458333334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45955.761458333334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45955.761458333334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45955.761458333334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45955.761458333334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45955.761458333334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45955.761458333334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45955.761458333334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45955.761458333334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45955.761458333334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45955.761458333334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45955.761458333334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45955.761458333334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45955.761458333334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45955.761458333334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45955.761458333334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45955.761458333334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45955.761458333334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45955.761458333334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45955.761458333334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45955.761458333334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45955.761458333334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45955.761458333334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45955.761458333334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45955.761458333334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45955.761458333334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45955.761458333334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45955.761458333334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45955.761458333334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45955.761458333334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45955.761458333334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45955.761458333334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45955.761458333334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45955.761458333334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45955.761458333334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45955.761458333334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45955.761458333334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45955.761458333334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45955.761458333334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45955.761458333334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45955.761458333334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45955.761458333334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45955.761458333334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45955.761458333334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45955.761458333334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45955.761458333334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45955.761458333334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45955.761458333334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45955.761458333334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45955.761458333334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45955.761458333334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45955.761458333334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45955.761458333334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45955.761458333334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45955.761458333334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45955.761458333334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45955.761458333334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45955.761458333334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45955.761458333334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45955.761458333334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45955.761458333334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45955.761458333334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45955.761458333334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45955.761458333334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45955.761458333334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45955.761458333334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45955.761458333334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45955.761458333334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45955.761458333334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45955.761458333334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45955.761458333334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45955.761458333334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45955.761458333334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45955.761458333334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45955.761458333334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45955.761458333334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45955.761458333334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45955.761458333334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45955.761458333334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45955.761458333334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45955.761458333334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45955.761458333334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45955.761458333334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45955.761458333334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45955.761458333334</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45955.761458333334</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45955.761458333334</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tabSelected="1"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252.28074074073811</v>
      </c>
      <c r="H2" s="100">
        <v>45703.474768518521</v>
      </c>
      <c r="I2" s="97" t="str">
        <f>IFERROR(VLOOKUP(D2,DB!A:F,6,0),"")</f>
        <v>SCECO</v>
      </c>
      <c r="J2" s="97" t="str">
        <f>IFERROR(VLOOKUP(D2,DB!A:G,7,0),"")</f>
        <v>Dead</v>
      </c>
      <c r="K2" s="102" t="s">
        <v>39090</v>
      </c>
      <c r="L2" s="94" t="str">
        <f>IFERROR(VLOOKUP(D2,DB!A:I,9,0),"")</f>
        <v>Latis</v>
      </c>
    </row>
    <row r="3" spans="1:16" ht="30" customHeight="1">
      <c r="A3" s="94" t="s">
        <v>39091</v>
      </c>
      <c r="B3" s="94" t="str">
        <f>IFERROR(VLOOKUP(D3,DB!A:K,11,0),"")</f>
        <v>R4</v>
      </c>
      <c r="C3" s="94">
        <v>1</v>
      </c>
      <c r="D3" s="94" t="s">
        <v>27420</v>
      </c>
      <c r="E3" s="99" t="s">
        <v>38998</v>
      </c>
      <c r="F3" s="124">
        <v>45953.634722222225</v>
      </c>
      <c r="G3" s="125">
        <f ca="1">IFERROR(NOW()-F3,"")</f>
        <v>2.1267361111094942</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1</v>
      </c>
      <c r="D4" s="94" t="s">
        <v>36111</v>
      </c>
      <c r="E4" s="99" t="s">
        <v>38998</v>
      </c>
      <c r="F4" s="124">
        <v>45955.738356481481</v>
      </c>
      <c r="G4" s="125">
        <f ca="1">IFERROR(NOW()-F4,"")</f>
        <v>2.3101851853425615E-2</v>
      </c>
      <c r="H4" s="124">
        <v>45955.732800925929</v>
      </c>
      <c r="I4" s="120" t="str">
        <f>IFERROR(VLOOKUP(D4,DB!A:F,6,0),"")</f>
        <v>Generator-SG</v>
      </c>
      <c r="J4" s="120" t="str">
        <f>IFERROR(VLOOKUP(D4,DB!A:G,7,0),"")</f>
        <v>No BB Shifted</v>
      </c>
      <c r="K4" s="126" t="s">
        <v>39094</v>
      </c>
      <c r="L4" s="122" t="str">
        <f>IFERROR(VLOOKUP(D4,DB!A:I,9,0),"")</f>
        <v>Latis</v>
      </c>
    </row>
    <row r="5" spans="1:16" ht="15" customHeight="1">
      <c r="A5" s="120"/>
      <c r="B5" s="120" t="str">
        <f>IFERROR(VLOOKUP(D5,DB!A:K,11,0),"")</f>
        <v/>
      </c>
      <c r="C5" s="121"/>
      <c r="D5" s="122"/>
      <c r="E5" s="99"/>
      <c r="F5" s="124"/>
      <c r="G5" s="125">
        <f ca="1">IFERROR(NOW()-F5,"")</f>
        <v>45955.761458333334</v>
      </c>
      <c r="H5" s="124"/>
      <c r="I5" s="120" t="str">
        <f>IFERROR(VLOOKUP(D5,DB!A:F,6,0),"")</f>
        <v/>
      </c>
      <c r="J5" s="120" t="str">
        <f>IFERROR(VLOOKUP(D5,DB!A:G,7,0),"")</f>
        <v/>
      </c>
      <c r="K5" s="126"/>
      <c r="L5" s="122" t="str">
        <f>IFERROR(VLOOKUP(D5,DB!A:I,9,0),"")</f>
        <v/>
      </c>
    </row>
    <row r="6" spans="1:16" ht="15" customHeight="1">
      <c r="A6" s="120"/>
      <c r="B6" s="120" t="str">
        <f>IFERROR(VLOOKUP(D6,DB!A:K,11,0),"")</f>
        <v>R4</v>
      </c>
      <c r="C6" s="121"/>
      <c r="D6" s="94" t="s">
        <v>39095</v>
      </c>
      <c r="E6" s="99"/>
      <c r="F6" s="124"/>
      <c r="G6" s="125">
        <f ca="1">IFERROR(NOW()-F6,"")</f>
        <v>45955.761458333334</v>
      </c>
      <c r="H6" s="124"/>
      <c r="I6" s="120" t="str">
        <f>IFERROR(VLOOKUP(D6,DB!A:F,6,0),"")</f>
        <v>SCECO</v>
      </c>
      <c r="J6" s="120" t="str">
        <f>IFERROR(VLOOKUP(D6,DB!A:G,7,0),"")</f>
        <v>In progress</v>
      </c>
      <c r="K6" s="126"/>
      <c r="L6" s="122" t="str">
        <f>IFERROR(VLOOKUP(D6,DB!A:I,9,0),"")</f>
        <v>Latis</v>
      </c>
    </row>
    <row r="7" spans="1:16" ht="15" customHeight="1">
      <c r="A7" s="120"/>
      <c r="B7" s="120" t="str">
        <f>IFERROR(VLOOKUP(D7,DB!A:K,11,0),"")</f>
        <v/>
      </c>
      <c r="C7" s="121"/>
      <c r="D7" s="122"/>
      <c r="E7" s="99"/>
      <c r="F7" s="124"/>
      <c r="G7" s="125">
        <f ca="1">IFERROR(NOW()-F7,"")</f>
        <v>45955.761458333334</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45955.761458333334</v>
      </c>
      <c r="H8" s="124"/>
      <c r="I8" s="120" t="str">
        <f>IFERROR(VLOOKUP(D8,DB!A:F,6,0),"")</f>
        <v/>
      </c>
      <c r="J8" s="120" t="str">
        <f>IFERROR(VLOOKUP(D8,DB!A:G,7,0),"")</f>
        <v/>
      </c>
      <c r="K8" s="126"/>
      <c r="L8" s="122" t="str">
        <f>IFERROR(VLOOKUP(D8,DB!A:I,9,0),"")</f>
        <v/>
      </c>
    </row>
    <row r="9" spans="1:16" ht="15" customHeight="1">
      <c r="A9" s="120"/>
      <c r="B9" s="120" t="str">
        <f>IFERROR(VLOOKUP(D9,DB!A:K,11,0),"")</f>
        <v/>
      </c>
      <c r="C9" s="121"/>
      <c r="D9" s="94"/>
      <c r="E9" s="99"/>
      <c r="F9" s="124"/>
      <c r="G9" s="125">
        <f ca="1">IFERROR(NOW()-F9,"")</f>
        <v>45955.761458333334</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45955.761458333334</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45955.761458333334</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45955.761458333334</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45955.761458333334</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123"/>
      <c r="F14" s="124"/>
      <c r="G14" s="125">
        <f ca="1">IFERROR(NOW()-F14,"")</f>
        <v>45955.761458333334</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123"/>
      <c r="F15" s="124"/>
      <c r="G15" s="125">
        <f ca="1">IFERROR(NOW()-F15,"")</f>
        <v>45955.761458333334</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45955.761458333334</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45955.761458333334</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71"/>
      <c r="E18" s="123"/>
      <c r="F18" s="124"/>
      <c r="G18" s="125">
        <f ca="1">IFERROR(NOW()-F18,"")</f>
        <v>45955.761458333334</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45955.761458333334</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45955.761458333334</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45955.761458333334</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45955.761458333334</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45955.761458333334</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45955.761458333334</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45955.761458333334</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45955.761458333334</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45955.761458333334</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45955.761458333334</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45955.761458333334</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45955.761458333334</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45955.761458333334</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45955.761458333334</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45955.761458333334</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45955.761458333334</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45955.761458333334</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45955.761458333334</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45955.761458333334</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45955.761458333334</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45955.761458333334</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45955.761458333334</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45955.761458333334</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45955.761458333334</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45955.761458333334</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45955.761458333334</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45955.761458333334</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45955.761458333334</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45955.761458333334</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45955.761458333334</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45955.761458333334</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45955.761458333334</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45955.761458333334</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45955.761458333334</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45955.761458333334</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45955.761458333334</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45955.761458333334</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45955.761458333334</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45955.761458333334</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45955.761458333334</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45955.761458333334</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45955.761458333334</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45955.761458333334</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45955.761458333334</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45955.761458333334</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45955.761458333334</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45955.761458333334</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45955.761458333334</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45955.761458333334</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45955.761458333334</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45955.761458333334</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45955.761458333334</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45955.761458333334</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45955.761458333334</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45955.761458333334</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45955.761458333334</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45955.761458333334</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45955.761458333334</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45955.761458333334</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45955.761458333334</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45955.761458333334</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45955.761458333334</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45955.761458333334</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45955.761458333334</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45955.761458333334</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45955.761458333334</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45955.761458333334</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45955.761458333334</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45955.761458333334</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45955.761458333334</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45955.761458333334</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45955.761458333334</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45955.761458333334</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45955.761458333334</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45955.761458333334</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45955.761458333334</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45955.761458333334</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45955.761458333334</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45955.761458333334</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45955.761458333334</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45955.761458333334</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45955.761458333334</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45955.761458333334</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45955.761458333334</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45955.761458333334</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45955.761458333334</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45955.761458333334</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45955.761458333334</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45955.761458333334</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45955.761458333334</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45955.761458333334</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45955.761458333334</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45955.761458333334</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45955.761458333334</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45955.761458333334</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45955.761458333334</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45955.761458333334</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45955.761458333334</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45955.761458333334</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45955.761458333334</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45955.761458333334</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45955.761458333334</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45955.761458333334</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45955.761458333334</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45955.761458333334</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45955.761458333334</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45955.761458333334</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45955.761458333334</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45955.761458333334</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45955.761458333334</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45955.761458333334</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45955.761458333334</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45955.761458333334</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45955.761458333334</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45955.761458333334</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45955.761458333334</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45955.761458333334</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45955.761458333334</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45955.761458333334</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45955.761458333334</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45955.761458333334</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45955.761458333334</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45955.761458333334</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45955.761458333334</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45955.761458333334</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45955.761458333334</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45955.761458333334</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45955.761458333334</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45955.761458333334</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45955.761458333334</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45955.761458333334</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45955.761458333334</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45955.761458333334</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45955.761458333334</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45955.761458333334</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45955.761458333334</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45955.761458333334</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45955.761458333334</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45955.761458333334</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45955.761458333334</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45955.761458333334</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45955.761458333334</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45955.761458333334</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45955.761458333334</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45955.761458333334</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45955.761458333334</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45955.761458333334</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45955.761458333334</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45955.761458333334</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45955.761458333334</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45955.761458333334</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45955.761458333334</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45955.761458333334</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45955.761458333334</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45955.761458333334</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45955.761458333334</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45955.761458333334</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45955.761458333334</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45955.761458333334</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45955.761458333334</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45955.761458333334</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45955.761458333334</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45955.761458333334</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45955.761458333334</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45955.761458333334</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45955.761458333334</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45955.761458333334</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45955.761458333334</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45955.761458333334</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45955.761458333334</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45955.761458333334</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45955.761458333334</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45955.761458333334</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45955.761458333334</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45955.761458333334</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45955.761458333334</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45955.761458333334</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45955.761458333334</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45955.761458333334</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45955.761458333334</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45955.761458333334</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45955.761458333334</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45955.761458333334</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45955.761458333334</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45955.761458333334</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45955.761458333334</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45955.761458333334</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45955.761458333334</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45955.761458333334</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45955.761458333334</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45955.761458333334</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45955.761458333334</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45955.761458333334</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45955.761458333334</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45955.761458333334</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45955.761458333334</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45955.761458333334</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45955.761458333334</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45955.761458333334</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45955.761458333334</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45955.761458333334</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45955.761458333334</v>
      </c>
      <c r="H220" s="124"/>
      <c r="I220" s="120" t="str">
        <f>IFERROR(VLOOKUP(D220,DB!A:F,6,0),"")</f>
        <v/>
      </c>
      <c r="J220" s="120" t="str">
        <f>IFERROR(VLOOKUP(D220,DB!A:G,7,0),"")</f>
        <v/>
      </c>
      <c r="K220" s="126"/>
      <c r="L220" s="122" t="str">
        <f>IFERROR(VLOOKUP(D220,DB!A:I,9,0),"")</f>
        <v/>
      </c>
    </row>
    <row r="221" spans="1:12" ht="15" customHeight="1">
      <c r="A221" s="127"/>
      <c r="B221" s="127" t="str">
        <f>IFERROR(VLOOKUP(D221,DB!A:K,11,0),"")</f>
        <v/>
      </c>
      <c r="C221" s="128"/>
      <c r="D221" s="129"/>
      <c r="E221" s="130"/>
      <c r="F221" s="131"/>
      <c r="G221" s="132">
        <f ca="1">IFERROR(NOW()-F221,"")</f>
        <v>45955.761458333334</v>
      </c>
      <c r="H221" s="131"/>
      <c r="I221" s="127" t="str">
        <f>IFERROR(VLOOKUP(D221,DB!A:F,6,0),"")</f>
        <v/>
      </c>
      <c r="J221" s="127" t="str">
        <f>IFERROR(VLOOKUP(D221,DB!A:G,7,0),"")</f>
        <v/>
      </c>
      <c r="K221" s="133"/>
      <c r="L221" s="129"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39096</v>
      </c>
      <c r="B2" s="37" t="str">
        <f>IFERROR(VLOOKUP(D2,DB!A:K,11,0),"")</f>
        <v>R5</v>
      </c>
      <c r="C2" s="37">
        <v>3</v>
      </c>
      <c r="D2" s="119" t="s">
        <v>36034</v>
      </c>
      <c r="E2" s="37" t="s">
        <v>38998</v>
      </c>
      <c r="F2" s="38">
        <v>45891.832060185188</v>
      </c>
      <c r="G2" s="145">
        <f ca="1">IFERROR(NOW()-F2,"")</f>
        <v>63.929398148145992</v>
      </c>
      <c r="H2" s="38">
        <v>45891.790393518517</v>
      </c>
      <c r="I2" s="37" t="str">
        <f>IFERROR(VLOOKUP(D2,DB!A:F,6,0),"")</f>
        <v>Generator-SG</v>
      </c>
      <c r="J2" s="37" t="str">
        <f>IFERROR(VLOOKUP(D2,DB!A:G,7,0),"")</f>
        <v>Vandalized</v>
      </c>
      <c r="K2" s="37" t="s">
        <v>39097</v>
      </c>
      <c r="L2" s="37" t="str">
        <f>IFERROR(VLOOKUP(D2,DB!A:I,9,0),"")</f>
        <v>Latis</v>
      </c>
      <c r="M2" s="118"/>
    </row>
    <row r="3" spans="1:13" ht="30.75">
      <c r="A3" s="37" t="s">
        <v>39098</v>
      </c>
      <c r="B3" s="37" t="str">
        <f>IFERROR(VLOOKUP(D3,DB!A:K,11,0),"")</f>
        <v>R5</v>
      </c>
      <c r="C3" s="37">
        <v>1</v>
      </c>
      <c r="D3" s="37" t="s">
        <v>31329</v>
      </c>
      <c r="E3" s="37" t="s">
        <v>39081</v>
      </c>
      <c r="F3" s="38">
        <v>45926.188877314817</v>
      </c>
      <c r="G3" s="145">
        <f t="shared" ref="G3" ca="1" si="0">IFERROR(NOW()-F3,"")</f>
        <v>29.572581018517667</v>
      </c>
      <c r="H3" s="38">
        <v>45926.158159722225</v>
      </c>
      <c r="I3" s="37" t="str">
        <f>IFERROR(VLOOKUP(D3,DB!A:F,6,0),"")</f>
        <v>SCECO</v>
      </c>
      <c r="J3" s="37" t="str">
        <f>IFERROR(VLOOKUP(D3,DB!A:G,7,0),"")</f>
        <v>Good</v>
      </c>
      <c r="K3" s="37" t="s">
        <v>39099</v>
      </c>
      <c r="L3" s="37" t="str">
        <f>IFERROR(VLOOKUP(D3,DB!A:I,9,0),"")</f>
        <v>Latis</v>
      </c>
      <c r="M3" s="118"/>
    </row>
    <row r="4" spans="1:13" ht="48" customHeight="1">
      <c r="A4" s="153" t="s">
        <v>39100</v>
      </c>
      <c r="B4" s="153" t="str">
        <f>IFERROR(VLOOKUP(D4,DB!A:K,11,0),"")</f>
        <v>R5</v>
      </c>
      <c r="C4" s="153">
        <v>1</v>
      </c>
      <c r="D4" s="153" t="s">
        <v>34781</v>
      </c>
      <c r="E4" s="153" t="s">
        <v>39081</v>
      </c>
      <c r="F4" s="154">
        <v>45948.661111111112</v>
      </c>
      <c r="G4" s="155">
        <f ca="1">IFERROR(NOW()-F4,"")</f>
        <v>7.1003472222218988</v>
      </c>
      <c r="H4" s="154">
        <v>45948.661111111112</v>
      </c>
      <c r="I4" s="153" t="str">
        <f>IFERROR(VLOOKUP(D4,DB!A:F,6,0),"")</f>
        <v>SCECO</v>
      </c>
      <c r="J4" s="153" t="str">
        <f>IFERROR(VLOOKUP(D4,DB!A:G,7,0),"")</f>
        <v>Dead</v>
      </c>
      <c r="K4" s="153" t="s">
        <v>39101</v>
      </c>
      <c r="L4" s="153" t="str">
        <f>IFERROR(VLOOKUP(D4,DB!A:I,9,0),"")</f>
        <v>Latis</v>
      </c>
    </row>
    <row r="5" spans="1:13" ht="15">
      <c r="A5" s="153"/>
      <c r="B5" s="153" t="str">
        <f>IFERROR(VLOOKUP(D5,DB!A:K,11,0),"")</f>
        <v/>
      </c>
      <c r="C5" s="153"/>
      <c r="D5" s="153"/>
      <c r="E5" s="153"/>
      <c r="F5" s="154"/>
      <c r="G5" s="155">
        <f ca="1">IFERROR(NOW()-F5,"")</f>
        <v>45955.761458333334</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45955.761458333334</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45955.761458333334</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45955.761458333334</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45955.761458333334</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45955.761458333334</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45955.761458333334</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45955.761458333334</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45955.761458333334</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45955.761458333334</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45955.761458333334</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45955.761458333334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45955.761458333334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45955.761458333334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45955.761458333334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45955.761458333334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45955.761458333334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45955.761458333334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45955.761458333334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45955.761458333334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45955.761458333334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45955.761458333334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45955.761458333334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45955.761458333334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45955.761458333334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45955.761458333334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45955.761458333334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45955.761458333334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45955.761458333334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45955.761458333334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45955.761458333334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45955.761458333334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45955.761458333334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45955.761458333334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45955.761458333334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45955.761458333334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45955.761458333334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45955.761458333334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45955.761458333334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45955.761458333334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45955.761458333334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45955.761458333334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45955.761458333334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45955.761458333334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45955.761458333334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45955.761458333334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45955.761458333334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45955.761458333334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45955.761458333334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45955.761458333334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45955.761458333334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45955.761458333334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45955.761458333334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45955.761458333334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45955.761458333334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45955.761458333334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45955.761458333334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45955.761458333334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45955.761458333334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45955.761458333334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45955.761458333334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45955.761458333334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45955.761458333334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45955.761458333334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45955.761458333334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45955.761458333334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45955.761458333334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45955.761458333334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45955.761458333334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45955.761458333334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45955.761458333334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45955.761458333334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45955.761458333334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45955.761458333334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45955.761458333334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45955.761458333334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45955.761458333334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45955.761458333334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45955.761458333334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45955.761458333334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45955.761458333334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45955.761458333334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45955.761458333334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45955.761458333334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45955.761458333334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45955.761458333334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45955.761458333334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45955.761458333334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45955.761458333334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45955.761458333334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45955.761458333334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45955.761458333334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45955.761458333334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45955.761458333334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45955.761458333334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45955.761458333334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45955.761458333334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45955.761458333334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45955.761458333334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45955.761458333334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45955.761458333334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45955.761458333334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45955.761458333334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45955.761458333334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45955.761458333334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45955.761458333334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45955.761458333334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45955.761458333334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45955.761458333334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45955.761458333334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45955.761458333334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45955.761458333334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45955.761458333334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45955.761458333334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45955.761458333334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45955.761458333334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45955.761458333334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45955.761458333334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45955.761458333334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45955.761458333334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45955.761458333334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45955.761458333334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45955.761458333334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45955.761458333334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45955.761458333334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45955.761458333334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45955.761458333334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45955.761458333334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45955.761458333334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45955.761458333334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45955.761458333334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45955.761458333334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45955.761458333334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45955.761458333334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45955.761458333334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45955.761458333334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45955.761458333334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45955.761458333334</v>
      </c>
      <c r="H142" s="154"/>
      <c r="I142" s="153" t="str">
        <f>IFERROR(VLOOKUP(D142,DB!A:F,6,0),"")</f>
        <v/>
      </c>
      <c r="J142" s="153" t="str">
        <f>IFERROR(VLOOKUP(D142,DB!A:G,7,0),"")</f>
        <v/>
      </c>
      <c r="K142" s="153"/>
      <c r="L142" s="153" t="str">
        <f>IFERROR(VLOOKUP(D142,DB!A:I,9,0),"")</f>
        <v/>
      </c>
    </row>
    <row r="143" spans="1:12" ht="15">
      <c r="A143" s="159"/>
      <c r="B143" s="159" t="str">
        <f>IFERROR(VLOOKUP(D143,DB!A:K,11,0),"")</f>
        <v/>
      </c>
      <c r="C143" s="159"/>
      <c r="D143" s="159"/>
      <c r="E143" s="159"/>
      <c r="F143" s="160"/>
      <c r="G143" s="161">
        <f ca="1">IFERROR(NOW()-F143,"")</f>
        <v>45955.761458333334</v>
      </c>
      <c r="H143" s="160"/>
      <c r="I143" s="159" t="str">
        <f>IFERROR(VLOOKUP(D143,DB!A:F,6,0),"")</f>
        <v/>
      </c>
      <c r="J143" s="159" t="str">
        <f>IFERROR(VLOOKUP(D143,DB!A:G,7,0),"")</f>
        <v/>
      </c>
      <c r="K143" s="159"/>
      <c r="L143" s="159" t="str">
        <f>IFERROR(VLOOKUP(D143,DB!A:I,9,0),"")</f>
        <v/>
      </c>
    </row>
    <row r="144" spans="1:12" ht="15">
      <c r="A144" s="159"/>
      <c r="B144" s="159" t="str">
        <f>IFERROR(VLOOKUP(D144,DB!A:K,11,0),"")</f>
        <v/>
      </c>
      <c r="C144" s="159"/>
      <c r="D144" s="159"/>
      <c r="E144" s="159"/>
      <c r="F144" s="160"/>
      <c r="G144" s="161">
        <f ca="1">IFERROR(NOW()-F144,"")</f>
        <v>45955.761458333334</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45955.761458333334</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45955.761458333334</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45955.761458333334</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45955.761458333334</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45955.761458333334</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45955.761458333334</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45955.761458333334</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45955.761458333334</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45955.761458333334</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45955.761458333334</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45955.761458333334</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45955.761458333334</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45955.761458333334</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45955.761458333334</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45955.761458333334</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45955.761458333334</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45955.761458333334</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45955.761458333334</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45955.761458333334</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45955.761458333334</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45955.761458333334</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45955.761458333334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45955.761458333334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45955.761458333334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45955.761458333334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45955.761458333334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45955.761458333334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45955.761458333334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45955.761458333334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45955.761458333334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45955.761458333334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45955.761458333334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45955.761458333334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45955.761458333334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45955.761458333334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45955.761458333334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45955.761458333334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45955.761458333334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45955.761458333334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45955.761458333334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45955.761458333334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45955.761458333334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45955.761458333334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45955.761458333334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45955.761458333334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45955.761458333334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45955.761458333334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45955.761458333334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45955.761458333334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45955.761458333334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45955.761458333334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45955.761458333334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45955.761458333334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45955.761458333334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45955.761458333334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45955.761458333334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45955.761458333334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45955.761458333334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45955.761458333334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45955.761458333334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45955.761458333334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45955.761458333334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45955.761458333334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45955.761458333334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45955.761458333334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45955.761458333334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45955.761458333334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45955.761458333334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45955.761458333334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45955.761458333334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45955.761458333334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45955.761458333334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45955.761458333334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45955.761458333334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45955.761458333334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45955.761458333334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45955.761458333334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45955.761458333334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45955.761458333334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45955.761458333334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45955.761458333334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45955.761458333334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45955.761458333334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45955.761458333334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45955.761458333334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45955.761458333334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45955.761458333334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45955.761458333334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45955.761458333334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45955.761458333334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45955.761458333334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45955.761458333334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45955.761458333334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45955.761458333334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45955.761458333334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45955.761458333334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45955.761458333334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45955.761458333334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45955.761458333334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45955.761458333334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45955.761458333334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45955.761458333334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45955.761458333334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45955.761458333334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45955.761458333334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45955.761458333334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45955.761458333334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45955.761458333334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45955.761458333334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45955.761458333334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45955.761458333334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45955.761458333334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45955.761458333334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45955.761458333334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45955.761458333334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45955.761458333334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45955.761458333334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45955.761458333334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45955.761458333334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45955.761458333334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45955.761458333334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45955.761458333334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45955.761458333334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45955.761458333334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45955.761458333334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45955.761458333334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45955.761458333334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45955.761458333334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45955.761458333334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45955.761458333334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45955.761458333334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45955.761458333334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45955.761458333334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45955.761458333334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45955.761458333334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45955.761458333334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45955.761458333334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45955.761458333334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45955.761458333334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45955.761458333334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45955.761458333334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45955.761458333334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45955.761458333334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45955.761458333334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45955.761458333334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45955.761458333334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45955.761458333334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45955.761458333334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45955.761458333334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45955.761458333334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45955.761458333334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45955.761458333334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45955.761458333334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45955.761458333334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45955.761458333334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45955.761458333334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45955.761458333334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45955.761458333334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45955.761458333334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45955.761458333334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45955.761458333334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45955.761458333334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45955.761458333334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45955.761458333334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45955.761458333334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45955.761458333334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45955.761458333334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45955.761458333334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45955.761458333334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45955.761458333334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45955.761458333334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45955.761458333334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45955.761458333334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45955.761458333334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45955.761458333334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45955.761458333334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45955.761458333334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45955.761458333334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45955.761458333334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45955.761458333334</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45955.761458333334</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45955.761458333334</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45955.761458333334</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45955.761458333334</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45955.761458333334</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45955.761458333334</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45955.761458333334</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45955.761458333334</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45955.761458333334</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45955.761458333334</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45955.761458333334</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45955.761458333334</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45955.761458333334</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45955.761458333334</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45955.761458333334</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45955.761458333334</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45955.761458333334</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45955.761458333334</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45955.761458333334</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45955.761458333334</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45955.761458333334</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45955.761458333334</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45955.761458333334</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45955.761458333334</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45955.761458333334</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45955.761458333334</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45955.761458333334</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45955.761458333334</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45955.761458333334</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45955.761458333334</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45955.761458333334</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45955.761458333334</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45955.761458333334</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45955.761458333334</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45955.761458333334</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45955.761458333334</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45955.761458333334</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45955.761458333334</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45955.761458333334</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45955.761458333334</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45955.761458333334</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45955.761458333334</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45955.761458333334</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45955.761458333334</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45955.761458333334</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45955.761458333334</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45955.761458333334</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45955.761458333334</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45955.761458333334</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45955.761458333334</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45955.761458333334</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45955.761458333334</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45955.761458333334</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45955.761458333334</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45955.761458333334</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45955.761458333334</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45955.761458333334</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45955.761458333334</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45955.761458333334</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45955.761458333334</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45955.761458333334</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45955.761458333334</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45955.761458333334</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45955.761458333334</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45955.761458333334</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45955.761458333334</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45955.761458333334</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45955.761458333334</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45955.761458333334</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45955.761458333334</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45955.761458333334</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45955.761458333334</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45955.761458333334</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45955.761458333334</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45955.761458333334</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45955.761458333334</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45955.761458333334</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45955.761458333334</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45955.761458333334</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45955.761458333334</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45955.761458333334</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45955.761458333334</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45955.761458333334</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45955.761458333334</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45955.761458333334</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45955.761458333334</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45955.761458333334</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45955.761458333334</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45955.761458333334</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45955.761458333334</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45955.761458333334</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45955.761458333334</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45955.761458333334</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45955.761458333334</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45955.761458333334</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45955.761458333334</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45955.761458333334</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45955.761458333334</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45955.761458333334</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45955.761458333334</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45955.761458333334</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45955.761458333334</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45955.761458333334</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45955.761458333334</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45955.761458333334</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45955.761458333334</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45955.761458333334</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45955.761458333334</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45955.761458333334</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45955.761458333334</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45955.761458333334</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45955.761458333334</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45955.761458333334</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45955.761458333334</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45955.761458333334</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45955.761458333334</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45955.761458333334</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45955.761458333334</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45955.761458333334</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45955.761458333334</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45955.761458333334</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45955.761458333334</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45955.761458333334</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45955.761458333334</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45955.761458333334</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45955.761458333334</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45955.761458333334</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45955.761458333334</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45955.761458333334</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45955.761458333334</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45955.761458333334</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45955.761458333334</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45955.761458333334</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45955.761458333334</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45955.761458333334</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45955.761458333334</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45955.761458333334</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45955.761458333334</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45955.761458333334</v>
      </c>
      <c r="H463" s="160"/>
      <c r="I463" s="159" t="str">
        <f>IFERROR(VLOOKUP(D463,DB!A:F,6,0),"")</f>
        <v/>
      </c>
      <c r="J463" s="159" t="str">
        <f>IFERROR(VLOOKUP(D463,DB!A:G,7,0),"")</f>
        <v/>
      </c>
      <c r="K463" s="159"/>
      <c r="L463" s="159"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45955.761458333334</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45955.761458333334</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45955.761458333334</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45955.761458333334</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45955.761458333334</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45955.761458333334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45955.761458333334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45955.761458333334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45955.761458333334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45955.761458333334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45955.761458333334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45955.761458333334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45955.761458333334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45955.761458333334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45955.761458333334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45955.761458333334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45955.761458333334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45955.761458333334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45955.761458333334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45955.761458333334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45955.761458333334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45955.761458333334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45955.761458333334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45955.761458333334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45955.761458333334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45955.761458333334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45955.761458333334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45955.761458333334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45955.761458333334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45955.761458333334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45955.761458333334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45955.761458333334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45955.761458333334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45955.761458333334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45955.761458333334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45955.761458333334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45955.761458333334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45955.761458333334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45955.761458333334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45955.761458333334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45955.761458333334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45955.761458333334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45955.761458333334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45955.761458333334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45955.761458333334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45955.761458333334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45955.761458333334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45955.761458333334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45955.761458333334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45955.761458333334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45955.761458333334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45955.761458333334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45955.761458333334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45955.761458333334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45955.761458333334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45955.761458333334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45955.761458333334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45955.761458333334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45955.761458333334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45955.761458333334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45955.761458333334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45955.761458333334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45955.761458333334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45955.761458333334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45955.761458333334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45955.761458333334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45955.761458333334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45955.761458333334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45955.761458333334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45955.761458333334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45955.761458333334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45955.761458333334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45955.761458333334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45955.761458333334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45955.761458333334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45955.761458333334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45955.761458333334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45955.761458333334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45955.761458333334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45955.761458333334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45955.761458333334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45955.761458333334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45955.761458333334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45955.761458333334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45955.761458333334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45955.761458333334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45955.761458333334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45955.761458333334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45955.761458333334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45955.761458333334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45955.761458333334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45955.761458333334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45955.761458333334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45955.761458333334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45955.761458333334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45955.761458333334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45955.761458333334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45955.761458333334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45955.761458333334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45955.761458333334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45955.761458333334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45955.761458333334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45955.761458333334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45955.761458333334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45955.761458333334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45955.761458333334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45955.761458333334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45955.761458333334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45955.761458333334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45955.761458333334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45955.761458333334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45955.761458333334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45955.761458333334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45955.761458333334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45955.761458333334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45955.761458333334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45955.761458333334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45955.761458333334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45955.761458333334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45955.761458333334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45955.761458333334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45955.761458333334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45955.761458333334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45955.761458333334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45955.761458333334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45955.761458333334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45955.761458333334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45955.761458333334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45955.761458333334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45955.761458333334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45955.761458333334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45955.761458333334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45955.761458333334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45955.761458333334</v>
      </c>
      <c r="H135" s="108"/>
      <c r="I135" s="104" t="str">
        <f>IFERROR(VLOOKUP(D135,DB!A:F,6,0),"")</f>
        <v/>
      </c>
      <c r="J135" s="103" t="str">
        <f>IFERROR(VLOOKUP(D135,DB!A:G,7,0),"")</f>
        <v/>
      </c>
      <c r="K135" s="109"/>
      <c r="L135" s="110"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2025-10-25T15:18:32Z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